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jcr-my.sharepoint.com/personal/msalazar_mcj_go_cr/Documents/00 UCE/00. Componentes UCE/1 Cuenta Satélite Cultura/2026 + BCCR/"/>
    </mc:Choice>
  </mc:AlternateContent>
  <xr:revisionPtr revIDLastSave="40" documentId="8_{D0E772D4-31DB-4274-9A17-078B19B5FD39}" xr6:coauthVersionLast="47" xr6:coauthVersionMax="47" xr10:uidLastSave="{9889F390-A269-416C-BD75-EBBE8B31301F}"/>
  <bookViews>
    <workbookView xWindow="-108" yWindow="-108" windowWidth="23256" windowHeight="12456" tabRatio="706" activeTab="3" xr2:uid="{00000000-000D-0000-FFFF-FFFF00000000}"/>
  </bookViews>
  <sheets>
    <sheet name="PIB cultural" sheetId="7" r:id="rId1"/>
    <sheet name="Valor agregado" sheetId="4" r:id="rId2"/>
    <sheet name="Producción cultural" sheetId="6" r:id="rId3"/>
    <sheet name="Empleo cultural" sheetId="12" r:id="rId4"/>
    <sheet name="Empresas y establecimientos" sheetId="10" r:id="rId5"/>
    <sheet name="Comercio exterior cultural" sheetId="2" r:id="rId6"/>
    <sheet name="Ocupados Costa Rica" sheetId="13" r:id="rId7"/>
    <sheet name="TC" sheetId="15" r:id="rId8"/>
    <sheet name="PIB Costa Rica" sheetId="9" r:id="rId9"/>
  </sheets>
  <externalReferences>
    <externalReference r:id="rId10"/>
  </externalReferences>
  <definedNames>
    <definedName name="_xlnm.Print_Area" localSheetId="5">'Comercio exterior cultural'!$A$1:$H$23</definedName>
    <definedName name="_xlnm.Print_Area" localSheetId="3">'Empleo cultural'!$A$1:$M$61</definedName>
    <definedName name="_xlnm.Print_Area" localSheetId="4">'Empresas y establecimientos'!$A$1:$M$73</definedName>
    <definedName name="_xlnm.Print_Area" localSheetId="8">'PIB Costa Rica'!$A$1:$E$27</definedName>
    <definedName name="_xlnm.Print_Area" localSheetId="0">'PIB cultural'!$A$1:$G$66</definedName>
    <definedName name="_xlnm.Print_Area" localSheetId="2">'Producción cultural'!$A$1:$M$68</definedName>
    <definedName name="_xlnm.Print_Area" localSheetId="1">'Valor agregado'!$A$1:$M$68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11" i="2"/>
  <c r="M58" i="7" l="1"/>
  <c r="M57" i="7"/>
  <c r="M56" i="7"/>
  <c r="M55" i="7"/>
  <c r="M54" i="7"/>
  <c r="M53" i="7"/>
  <c r="P52" i="7"/>
  <c r="O52" i="7"/>
  <c r="N52" i="7"/>
  <c r="M52" i="7"/>
  <c r="P51" i="7"/>
  <c r="O51" i="7"/>
  <c r="N51" i="7"/>
  <c r="M51" i="7"/>
  <c r="P50" i="7"/>
  <c r="P59" i="7" s="1"/>
  <c r="O50" i="7"/>
  <c r="O59" i="7" s="1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0" i="7"/>
  <c r="M30" i="7"/>
  <c r="N29" i="7"/>
  <c r="M29" i="7"/>
  <c r="N28" i="7"/>
  <c r="M28" i="7"/>
  <c r="M17" i="7"/>
  <c r="M16" i="7"/>
  <c r="P15" i="7"/>
  <c r="P18" i="7" s="1"/>
  <c r="O15" i="7"/>
  <c r="O18" i="7" s="1"/>
  <c r="N15" i="7"/>
  <c r="M15" i="7"/>
  <c r="N14" i="7"/>
  <c r="M14" i="7"/>
  <c r="N13" i="7"/>
  <c r="M13" i="7"/>
  <c r="N12" i="7"/>
  <c r="M12" i="7"/>
  <c r="N10" i="7"/>
  <c r="N18" i="7" s="1"/>
  <c r="M10" i="7"/>
  <c r="N59" i="7" l="1"/>
  <c r="M18" i="7"/>
  <c r="M59" i="7"/>
</calcChain>
</file>

<file path=xl/sharedStrings.xml><?xml version="1.0" encoding="utf-8"?>
<sst xmlns="http://schemas.openxmlformats.org/spreadsheetml/2006/main" count="1399" uniqueCount="114">
  <si>
    <t>Cuenta Satélite de Cultura de Costa Rica</t>
  </si>
  <si>
    <t>SECTORES</t>
  </si>
  <si>
    <t>Editorial</t>
  </si>
  <si>
    <t>Audiovisual</t>
  </si>
  <si>
    <t>Publicidad</t>
  </si>
  <si>
    <t>Total</t>
  </si>
  <si>
    <t>Educación Cultural y Artística</t>
  </si>
  <si>
    <t>Diseño</t>
  </si>
  <si>
    <t>DESCRIPCIÓN</t>
  </si>
  <si>
    <t>Exportaciones</t>
  </si>
  <si>
    <t>Importaciones</t>
  </si>
  <si>
    <t>Estructura %</t>
  </si>
  <si>
    <t>Edición de libros</t>
  </si>
  <si>
    <t>Edición de periódicos, revistas y otras publicaciones periódicas; Otras actividades de edición.</t>
  </si>
  <si>
    <t>Sector Editorial</t>
  </si>
  <si>
    <t>Sector Audiovisual</t>
  </si>
  <si>
    <t>Sector Publicidad</t>
  </si>
  <si>
    <t>Sector Educación Cultural y Artística</t>
  </si>
  <si>
    <t>Sector Diseño</t>
  </si>
  <si>
    <t>Educación preescolar, primaria y secundaria, dependencia pública y privada</t>
  </si>
  <si>
    <t>Educación superior y técnica pública y privada</t>
  </si>
  <si>
    <t>Educación no formal pública</t>
  </si>
  <si>
    <t>Educación no formal privada</t>
  </si>
  <si>
    <t>Actividades especializadas de diseño</t>
  </si>
  <si>
    <t>Actividades de arquitectura</t>
  </si>
  <si>
    <t>Educación Formal</t>
  </si>
  <si>
    <t>Educación No Formal</t>
  </si>
  <si>
    <t>Año</t>
  </si>
  <si>
    <t>PIB</t>
  </si>
  <si>
    <t>Producto Interno Bruto a precios de mercado</t>
  </si>
  <si>
    <t>Millones de colones</t>
  </si>
  <si>
    <t>Cine y video¹</t>
  </si>
  <si>
    <t>Música</t>
  </si>
  <si>
    <t>Artes Escénicas</t>
  </si>
  <si>
    <t xml:space="preserve">    Diseño Publicitario</t>
  </si>
  <si>
    <t>Sector Música</t>
  </si>
  <si>
    <t>Actividades de grabación y publicación de grabaciones sonoras</t>
  </si>
  <si>
    <t>Ventas al por menor de grabaciones musicales y videográficas en almacenes especializados</t>
  </si>
  <si>
    <t>Producción de presentaciones musicales en vivo</t>
  </si>
  <si>
    <t>Interpretación y ejecución musical</t>
  </si>
  <si>
    <t>n.d.</t>
  </si>
  <si>
    <t>Edición de periódicos, revistas y otras publicaciones periódicas; Otras actividades de edición</t>
  </si>
  <si>
    <r>
      <rPr>
        <sz val="9"/>
        <color theme="1"/>
        <rFont val="Calibri"/>
        <family val="2"/>
      </rPr>
      <t>¹</t>
    </r>
    <r>
      <rPr>
        <sz val="9"/>
        <color theme="1"/>
        <rFont val="Arial"/>
        <family val="2"/>
      </rPr>
      <t>Otras actividades de publicidad considera del CIIU Rev.4; 7310 a las actividades de Colocación de anuncios de publicidad en los diferentes medios, Alquiler y venta de tiempo y espacio en diversos medios de difusión, y la Realización de campañas de comercialización.</t>
    </r>
  </si>
  <si>
    <t>*Cifras preliminares.</t>
  </si>
  <si>
    <t>Radio, televisión y agencias de noticias²</t>
  </si>
  <si>
    <t>²Agrupa las actividades de los códigos CIIU Rev. 4; 6010, 6020 y 6391.</t>
  </si>
  <si>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Agrupa las actividades de los códigos CIIU Rev. 4; 6010, 6020 y 6391.</t>
    </r>
  </si>
  <si>
    <t>¹Agrupa las actividades de los códigos CIIU Rev. 4; 5911 y 5912.</t>
  </si>
  <si>
    <r>
      <rPr>
        <sz val="10"/>
        <color indexed="8"/>
        <rFont val="Calibri"/>
        <family val="2"/>
      </rPr>
      <t>²</t>
    </r>
    <r>
      <rPr>
        <sz val="10"/>
        <color indexed="8"/>
        <rFont val="Arial"/>
        <family val="2"/>
      </rPr>
      <t>Agrupa las actividades según CIIU Rev. 4; 6110, 6120 y 6130; sin embargo únicamente lo relacionado con el servicio de televisión por suscripción.</t>
    </r>
  </si>
  <si>
    <r>
      <rPr>
        <sz val="10"/>
        <color theme="1"/>
        <rFont val="Calibri"/>
        <family val="2"/>
      </rPr>
      <t>⁴</t>
    </r>
    <r>
      <rPr>
        <sz val="10"/>
        <color theme="1"/>
        <rFont val="Arial"/>
        <family val="2"/>
      </rPr>
      <t>Agrupa las actividades de los códigos CIIU Rev. 4; 5913 y 5914.</t>
    </r>
  </si>
  <si>
    <r>
      <rPr>
        <sz val="10"/>
        <color theme="1"/>
        <rFont val="Calibri"/>
        <family val="2"/>
      </rPr>
      <t>⁵</t>
    </r>
    <r>
      <rPr>
        <sz val="10"/>
        <color theme="1"/>
        <rFont val="Arial"/>
        <family val="2"/>
      </rPr>
      <t>Agrupa las actividades de los códigos CIIU Rev. 4; 5911 y 5912.</t>
    </r>
  </si>
  <si>
    <t>Cantidad de empresas y establecimientos físicos y jurídicos, según sector cultural</t>
  </si>
  <si>
    <t>Animación digital, videojuegos y multimedia¹</t>
  </si>
  <si>
    <t>Servicio de televisión por suscripción³</t>
  </si>
  <si>
    <t>Distribución y exhibición de películas⁴</t>
  </si>
  <si>
    <t>Actividades creativas, artísticas y de entretenimiento</t>
  </si>
  <si>
    <t>Agrupaciones</t>
  </si>
  <si>
    <t>Solistas</t>
  </si>
  <si>
    <t>Danza</t>
  </si>
  <si>
    <t xml:space="preserve">Teatro </t>
  </si>
  <si>
    <t xml:space="preserve">Otras Artes Escénicas </t>
  </si>
  <si>
    <t>Cuentacuentos</t>
  </si>
  <si>
    <t>Circo</t>
  </si>
  <si>
    <t>Preescolar</t>
  </si>
  <si>
    <t>Primaria</t>
  </si>
  <si>
    <t>Secundaria</t>
  </si>
  <si>
    <t>Especial</t>
  </si>
  <si>
    <t>Superior y Técnica</t>
  </si>
  <si>
    <t>Academias privadas</t>
  </si>
  <si>
    <t>Órganos desconcentrados del MCJ</t>
  </si>
  <si>
    <t>⁴Agrupa las actividades de los códigos CIIU Rev. 4; 5913 y 5914.</t>
  </si>
  <si>
    <t>Cine y video⁵</t>
  </si>
  <si>
    <t>Animación digital, videojuegos y multimedia⁵</t>
  </si>
  <si>
    <r>
      <t>³</t>
    </r>
    <r>
      <rPr>
        <sz val="10"/>
        <color indexed="8"/>
        <rFont val="Arial"/>
        <family val="2"/>
      </rPr>
      <t>Agrupa las actividades de los códigos CIIU Rev. 4; 6110, 6120 y 6130; sin embargo únicamente lo relacionado con el servicio de televisión por suscripción.</t>
    </r>
  </si>
  <si>
    <t>Artes Visuales</t>
  </si>
  <si>
    <t>Sector Artes Visuales</t>
  </si>
  <si>
    <t>Actividades de fotografía</t>
  </si>
  <si>
    <t>Actividades de producción de pintura, escultura, grabado, dibujo y otras artes visuales</t>
  </si>
  <si>
    <t xml:space="preserve">  Órganos desconcentrados del MCJ</t>
  </si>
  <si>
    <t xml:space="preserve">  Academias privadas</t>
  </si>
  <si>
    <r>
      <rPr>
        <sz val="10"/>
        <color indexed="8"/>
        <rFont val="Calibri"/>
        <family val="2"/>
      </rPr>
      <t>²</t>
    </r>
    <r>
      <rPr>
        <sz val="10"/>
        <color indexed="8"/>
        <rFont val="Arial"/>
        <family val="2"/>
      </rPr>
      <t>Agrupa las actividades de los códigos CIIU Rev. 4; 6110, 6120 y 6130; sin embargo únicamente lo relacionado con el servicio de televisión por suscripción.</t>
    </r>
  </si>
  <si>
    <r>
      <rPr>
        <sz val="10"/>
        <color theme="1"/>
        <rFont val="Calibri"/>
        <family val="2"/>
      </rPr>
      <t>⁴</t>
    </r>
    <r>
      <rPr>
        <sz val="10"/>
        <color theme="1"/>
        <rFont val="Arial"/>
        <family val="2"/>
      </rPr>
      <t>Agrupa las actividades de los códigos CIIU Rev. 4; 5911, 5912, 5913 y 5914.</t>
    </r>
  </si>
  <si>
    <r>
      <rPr>
        <sz val="9"/>
        <color theme="1"/>
        <rFont val="Calibri"/>
        <family val="2"/>
      </rPr>
      <t>¹</t>
    </r>
    <r>
      <rPr>
        <sz val="9"/>
        <color theme="1"/>
        <rFont val="Arial"/>
        <family val="2"/>
      </rPr>
      <t>Otras actividades de publicidad considera del CIIU Rev.4; 7310 a las actividades de colocación de anuncios de publicidad en los diferentes medios, alquiler y venta de tiempo y espacio en diversos medios de difusión, y la realización de campañas de comercialización.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</si>
  <si>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Elaboración del Equipo Técnico de la CSCCR del MCJ y del BCCR.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</si>
  <si>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Banco Central de Costa Rica.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</si>
  <si>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Elaboración del Equipo Técnico de la CSCCR del MCJ y del BCCR, a partir de datos del INEC e información del MCJ.</t>
    </r>
  </si>
  <si>
    <t>Valor agregado, según sector cultural</t>
  </si>
  <si>
    <t>Valor Agregado, según sector cultural y actividad económica o subsector</t>
  </si>
  <si>
    <t>Producción, según sector cultural</t>
  </si>
  <si>
    <t>Producción, según sector cultural y actividad económica o subsector</t>
  </si>
  <si>
    <t>Cantidad de personas ocupadas, según sector cultural</t>
  </si>
  <si>
    <t>Cantidad de personas ocupadas, según sector cultural y actividad económica o subsector</t>
  </si>
  <si>
    <t>Comercio exterior, según sector cultural</t>
  </si>
  <si>
    <t>Sector Artes Escénicas</t>
  </si>
  <si>
    <t>Ocupados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</si>
  <si>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Instituto Nacional de Estadística y Censos</t>
    </r>
  </si>
  <si>
    <t>Población ocupada en Costa Rica</t>
  </si>
  <si>
    <t>Tipo de cambio</t>
  </si>
  <si>
    <t>TC compra-venta</t>
  </si>
  <si>
    <t>Contribución porcentual del valor agregado en el Producto Interno Bruto, según sector cultural y actividad económica o subsector</t>
  </si>
  <si>
    <t>Contribución porcentual del valor agregado en el Producto Interno Bruto, según sector cultural</t>
  </si>
  <si>
    <t>2020*</t>
  </si>
  <si>
    <t>Período 2010-2021</t>
  </si>
  <si>
    <t xml:space="preserve">    Otras actividades de publicidad¹</t>
  </si>
  <si>
    <t>Servicio de televisión por suscripción²</t>
  </si>
  <si>
    <t>Programación y transmisión de televisión, programación de radio y actividades de agencias de noticias³</t>
  </si>
  <si>
    <t>Distribución y exhibición de películas cinematográficas y cintas de vídeo⁴</t>
  </si>
  <si>
    <t>Radio, televisión y agencias de noticias³</t>
  </si>
  <si>
    <t>Cine y video⁴</t>
  </si>
  <si>
    <t>2021*</t>
  </si>
  <si>
    <t>En colones costarricenses</t>
  </si>
  <si>
    <t>Período 2010-2022</t>
  </si>
  <si>
    <t>2022*</t>
  </si>
  <si>
    <t>Período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</si>
</sst>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.00\ [$€]_-;\-* #,##0.00\ [$€]_-;_-* &quot;-&quot;??\ [$€]_-;_-@_-"/>
    <numFmt numFmtId="168" formatCode="_ * #,##0_ ;_ * \-#,##0_ ;_ * &quot;-&quot;_ ;_ @_ "/>
    <numFmt numFmtId="169" formatCode="_(* #.##0_);_(* \(#.##0\);_(* &quot;-&quot;_);_(@_)"/>
    <numFmt numFmtId="170" formatCode="_ * #,##0.00_ ;_ * \-#,##0.00_ ;_ * &quot;-&quot;??_ ;_ @_ "/>
    <numFmt numFmtId="171" formatCode="0.000"/>
    <numFmt numFmtId="172" formatCode="0.0000"/>
    <numFmt numFmtId="173" formatCode="0.0%"/>
    <numFmt numFmtId="174" formatCode="_(* #,##0_);_(* \(#,##0\);_(* &quot;-&quot;??_);_(@_)"/>
    <numFmt numFmtId="175" formatCode="#,##0.0"/>
    <numFmt numFmtId="176" formatCode="_-* #,##0.0_-;\-* #,##0.0_-;_-* &quot;-&quot;??_-;_-@_-"/>
    <numFmt numFmtId="177" formatCode="_(* #,##0.0_);_(* \(#,##0.0\);_(* &quot;-&quot;??_);_(@_)"/>
    <numFmt numFmtId="178" formatCode="_(* #,##0.00000_);_(* \(#,##0.00000\);_(* &quot;-&quot;??_);_(@_)"/>
    <numFmt numFmtId="179" formatCode="_-* #,##0.0\ _€_-;\-* #,##0.0\ _€_-;_-* &quot;-&quot;?\ _€_-;_-@_-"/>
    <numFmt numFmtId="180" formatCode="[$$-540A]#,##0"/>
    <numFmt numFmtId="181" formatCode="0.000%"/>
    <numFmt numFmtId="182" formatCode="_-* #,##0.0_-;\-* #,##0.0_-;_-* &quot;-&quot;_-;_-@_-"/>
    <numFmt numFmtId="183" formatCode="_-* #,##0\ _€_-;\-* #,##0\ _€_-;_-* &quot;-&quot;??\ _€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.25"/>
      <name val="Microsoft Sans Serif"/>
      <family val="2"/>
    </font>
    <font>
      <sz val="8"/>
      <name val="Arial Unicode MS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Courier"/>
      <family val="3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indexed="8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B7DEE8"/>
        <bgColor rgb="FF00000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5" borderId="2" applyNumberFormat="0" applyFill="0" applyBorder="0" applyAlignment="0" applyProtection="0">
      <alignment horizontal="center" wrapText="1"/>
    </xf>
    <xf numFmtId="0" fontId="4" fillId="0" borderId="0"/>
    <xf numFmtId="0" fontId="2" fillId="3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8" fillId="0" borderId="0"/>
    <xf numFmtId="0" fontId="1" fillId="0" borderId="0"/>
    <xf numFmtId="0" fontId="1" fillId="0" borderId="0"/>
    <xf numFmtId="171" fontId="7" fillId="0" borderId="0"/>
    <xf numFmtId="0" fontId="4" fillId="0" borderId="0"/>
    <xf numFmtId="0" fontId="14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172" fontId="7" fillId="0" borderId="0"/>
    <xf numFmtId="172" fontId="7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5" fillId="0" borderId="0">
      <alignment vertical="top" wrapText="1"/>
      <protection locked="0"/>
    </xf>
    <xf numFmtId="0" fontId="4" fillId="0" borderId="0"/>
    <xf numFmtId="0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8">
    <xf numFmtId="0" fontId="0" fillId="0" borderId="0" xfId="0"/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 readingOrder="1"/>
    </xf>
    <xf numFmtId="0" fontId="16" fillId="4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vertical="center"/>
    </xf>
    <xf numFmtId="0" fontId="17" fillId="6" borderId="4" xfId="0" applyFont="1" applyFill="1" applyBorder="1" applyAlignment="1">
      <alignment horizontal="center" vertical="center" wrapText="1" readingOrder="1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15" fillId="4" borderId="0" xfId="0" applyFont="1" applyFill="1"/>
    <xf numFmtId="173" fontId="3" fillId="4" borderId="0" xfId="1" applyNumberFormat="1" applyFont="1" applyFill="1"/>
    <xf numFmtId="0" fontId="16" fillId="4" borderId="0" xfId="0" applyFont="1" applyFill="1" applyAlignment="1">
      <alignment horizontal="center" vertical="center" readingOrder="1"/>
    </xf>
    <xf numFmtId="0" fontId="3" fillId="4" borderId="5" xfId="0" applyFont="1" applyFill="1" applyBorder="1" applyAlignment="1">
      <alignment horizontal="center" vertical="center"/>
    </xf>
    <xf numFmtId="4" fontId="3" fillId="4" borderId="0" xfId="13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 readingOrder="1"/>
    </xf>
    <xf numFmtId="173" fontId="3" fillId="4" borderId="0" xfId="1" applyNumberFormat="1" applyFont="1" applyFill="1" applyAlignment="1"/>
    <xf numFmtId="0" fontId="19" fillId="4" borderId="0" xfId="0" applyFont="1" applyFill="1"/>
    <xf numFmtId="173" fontId="0" fillId="4" borderId="0" xfId="1" applyNumberFormat="1" applyFont="1" applyFill="1"/>
    <xf numFmtId="0" fontId="21" fillId="4" borderId="0" xfId="0" applyFont="1" applyFill="1"/>
    <xf numFmtId="0" fontId="22" fillId="4" borderId="0" xfId="0" applyFont="1" applyFill="1"/>
    <xf numFmtId="0" fontId="19" fillId="4" borderId="0" xfId="0" applyFont="1" applyFill="1" applyAlignment="1">
      <alignment vertical="center"/>
    </xf>
    <xf numFmtId="4" fontId="3" fillId="4" borderId="0" xfId="0" applyNumberFormat="1" applyFont="1" applyFill="1"/>
    <xf numFmtId="4" fontId="23" fillId="0" borderId="0" xfId="0" applyNumberFormat="1" applyFont="1"/>
    <xf numFmtId="10" fontId="3" fillId="4" borderId="0" xfId="1" applyNumberFormat="1" applyFont="1" applyFill="1"/>
    <xf numFmtId="166" fontId="3" fillId="4" borderId="0" xfId="130" applyFont="1" applyFill="1" applyAlignment="1"/>
    <xf numFmtId="166" fontId="0" fillId="4" borderId="0" xfId="130" applyFont="1" applyFill="1" applyAlignment="1"/>
    <xf numFmtId="0" fontId="0" fillId="4" borderId="0" xfId="0" applyFill="1" applyAlignment="1">
      <alignment horizontal="center" wrapText="1"/>
    </xf>
    <xf numFmtId="0" fontId="24" fillId="4" borderId="0" xfId="0" applyFont="1" applyFill="1"/>
    <xf numFmtId="166" fontId="0" fillId="4" borderId="0" xfId="0" applyNumberFormat="1" applyFill="1"/>
    <xf numFmtId="10" fontId="3" fillId="4" borderId="0" xfId="1" applyNumberFormat="1" applyFont="1" applyFill="1" applyAlignment="1"/>
    <xf numFmtId="10" fontId="15" fillId="4" borderId="0" xfId="0" applyNumberFormat="1" applyFont="1" applyFill="1"/>
    <xf numFmtId="175" fontId="3" fillId="4" borderId="0" xfId="0" applyNumberFormat="1" applyFont="1" applyFill="1"/>
    <xf numFmtId="175" fontId="3" fillId="4" borderId="3" xfId="0" applyNumberFormat="1" applyFont="1" applyFill="1" applyBorder="1"/>
    <xf numFmtId="0" fontId="18" fillId="4" borderId="0" xfId="0" applyFont="1" applyFill="1" applyAlignment="1">
      <alignment vertical="center"/>
    </xf>
    <xf numFmtId="177" fontId="3" fillId="4" borderId="0" xfId="130" applyNumberFormat="1" applyFont="1" applyFill="1"/>
    <xf numFmtId="177" fontId="16" fillId="8" borderId="0" xfId="48" applyNumberFormat="1" applyFont="1" applyFill="1" applyBorder="1" applyAlignment="1">
      <alignment horizontal="right" vertical="center"/>
    </xf>
    <xf numFmtId="173" fontId="16" fillId="8" borderId="0" xfId="1" applyNumberFormat="1" applyFont="1" applyFill="1" applyBorder="1" applyAlignment="1">
      <alignment horizontal="right" vertical="center"/>
    </xf>
    <xf numFmtId="0" fontId="16" fillId="8" borderId="0" xfId="0" applyFont="1" applyFill="1" applyAlignment="1">
      <alignment horizontal="left" vertical="center" indent="2"/>
    </xf>
    <xf numFmtId="177" fontId="16" fillId="7" borderId="0" xfId="130" applyNumberFormat="1" applyFont="1" applyFill="1" applyBorder="1" applyAlignment="1">
      <alignment horizontal="right" vertical="center"/>
    </xf>
    <xf numFmtId="166" fontId="24" fillId="4" borderId="0" xfId="0" applyNumberFormat="1" applyFont="1" applyFill="1"/>
    <xf numFmtId="0" fontId="19" fillId="4" borderId="5" xfId="0" applyFont="1" applyFill="1" applyBorder="1" applyAlignment="1">
      <alignment vertical="center"/>
    </xf>
    <xf numFmtId="0" fontId="19" fillId="4" borderId="0" xfId="0" applyFont="1" applyFill="1" applyAlignment="1">
      <alignment vertical="center" wrapText="1"/>
    </xf>
    <xf numFmtId="0" fontId="27" fillId="4" borderId="0" xfId="0" applyFont="1" applyFill="1"/>
    <xf numFmtId="178" fontId="3" fillId="4" borderId="0" xfId="130" applyNumberFormat="1" applyFont="1" applyFill="1" applyAlignment="1"/>
    <xf numFmtId="0" fontId="3" fillId="4" borderId="0" xfId="0" applyFont="1" applyFill="1" applyAlignment="1">
      <alignment horizontal="left" vertical="center"/>
    </xf>
    <xf numFmtId="173" fontId="15" fillId="4" borderId="0" xfId="1" applyNumberFormat="1" applyFont="1" applyFill="1" applyAlignment="1"/>
    <xf numFmtId="0" fontId="21" fillId="4" borderId="0" xfId="0" applyFont="1" applyFill="1" applyAlignment="1">
      <alignment horizontal="left"/>
    </xf>
    <xf numFmtId="0" fontId="18" fillId="4" borderId="0" xfId="0" applyFont="1" applyFill="1" applyAlignment="1">
      <alignment horizontal="left" vertical="center"/>
    </xf>
    <xf numFmtId="177" fontId="28" fillId="4" borderId="0" xfId="130" applyNumberFormat="1" applyFont="1" applyFill="1"/>
    <xf numFmtId="179" fontId="3" fillId="4" borderId="0" xfId="0" applyNumberFormat="1" applyFont="1" applyFill="1"/>
    <xf numFmtId="173" fontId="3" fillId="4" borderId="0" xfId="0" applyNumberFormat="1" applyFont="1" applyFill="1"/>
    <xf numFmtId="173" fontId="15" fillId="4" borderId="0" xfId="0" applyNumberFormat="1" applyFont="1" applyFill="1" applyAlignment="1">
      <alignment horizontal="center" vertical="center"/>
    </xf>
    <xf numFmtId="0" fontId="18" fillId="4" borderId="0" xfId="0" applyFont="1" applyFill="1"/>
    <xf numFmtId="0" fontId="15" fillId="4" borderId="0" xfId="0" applyFont="1" applyFill="1" applyAlignment="1">
      <alignment horizontal="left"/>
    </xf>
    <xf numFmtId="0" fontId="19" fillId="4" borderId="0" xfId="0" applyFont="1" applyFill="1" applyAlignment="1">
      <alignment horizontal="left" vertical="center"/>
    </xf>
    <xf numFmtId="174" fontId="3" fillId="4" borderId="0" xfId="0" applyNumberFormat="1" applyFont="1" applyFill="1"/>
    <xf numFmtId="3" fontId="3" fillId="4" borderId="0" xfId="0" applyNumberFormat="1" applyFont="1" applyFill="1"/>
    <xf numFmtId="3" fontId="3" fillId="4" borderId="3" xfId="0" applyNumberFormat="1" applyFont="1" applyFill="1" applyBorder="1"/>
    <xf numFmtId="173" fontId="0" fillId="4" borderId="0" xfId="1" applyNumberFormat="1" applyFont="1" applyFill="1" applyAlignment="1"/>
    <xf numFmtId="180" fontId="16" fillId="0" borderId="0" xfId="132" applyNumberFormat="1" applyFont="1"/>
    <xf numFmtId="181" fontId="0" fillId="4" borderId="0" xfId="1" applyNumberFormat="1" applyFont="1" applyFill="1" applyAlignment="1"/>
    <xf numFmtId="175" fontId="3" fillId="4" borderId="0" xfId="0" applyNumberFormat="1" applyFont="1" applyFill="1" applyAlignment="1">
      <alignment wrapText="1"/>
    </xf>
    <xf numFmtId="0" fontId="15" fillId="4" borderId="0" xfId="0" applyFont="1" applyFill="1" applyAlignment="1">
      <alignment horizontal="center"/>
    </xf>
    <xf numFmtId="4" fontId="15" fillId="4" borderId="0" xfId="0" applyNumberFormat="1" applyFont="1" applyFill="1" applyAlignment="1">
      <alignment horizontal="center"/>
    </xf>
    <xf numFmtId="174" fontId="3" fillId="4" borderId="0" xfId="130" applyNumberFormat="1" applyFont="1" applyFill="1"/>
    <xf numFmtId="177" fontId="3" fillId="4" borderId="0" xfId="27" applyNumberFormat="1" applyFont="1" applyFill="1" applyBorder="1" applyAlignment="1">
      <alignment horizontal="right"/>
    </xf>
    <xf numFmtId="177" fontId="3" fillId="4" borderId="0" xfId="27" applyNumberFormat="1" applyFont="1" applyFill="1" applyBorder="1" applyAlignment="1">
      <alignment horizontal="center"/>
    </xf>
    <xf numFmtId="179" fontId="0" fillId="4" borderId="0" xfId="0" applyNumberFormat="1" applyFill="1"/>
    <xf numFmtId="17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73" fontId="3" fillId="4" borderId="0" xfId="1" applyNumberFormat="1" applyFont="1" applyFill="1" applyBorder="1" applyAlignment="1">
      <alignment horizontal="right"/>
    </xf>
    <xf numFmtId="177" fontId="3" fillId="4" borderId="0" xfId="27" applyNumberFormat="1" applyFont="1" applyFill="1"/>
    <xf numFmtId="173" fontId="3" fillId="4" borderId="0" xfId="1" applyNumberFormat="1" applyFont="1" applyFill="1" applyBorder="1" applyAlignment="1">
      <alignment horizontal="right" vertical="center"/>
    </xf>
    <xf numFmtId="173" fontId="17" fillId="4" borderId="0" xfId="1" applyNumberFormat="1" applyFont="1" applyFill="1" applyBorder="1" applyAlignment="1">
      <alignment horizontal="right" vertical="center"/>
    </xf>
    <xf numFmtId="174" fontId="0" fillId="4" borderId="0" xfId="0" applyNumberFormat="1" applyFill="1"/>
    <xf numFmtId="3" fontId="16" fillId="4" borderId="0" xfId="0" applyNumberFormat="1" applyFont="1" applyFill="1" applyAlignment="1">
      <alignment horizontal="right" vertical="center"/>
    </xf>
    <xf numFmtId="173" fontId="21" fillId="4" borderId="0" xfId="0" applyNumberFormat="1" applyFont="1" applyFill="1" applyAlignment="1">
      <alignment horizontal="left"/>
    </xf>
    <xf numFmtId="166" fontId="0" fillId="4" borderId="0" xfId="130" applyFont="1" applyFill="1"/>
    <xf numFmtId="182" fontId="0" fillId="4" borderId="0" xfId="133" applyNumberFormat="1" applyFont="1" applyFill="1"/>
    <xf numFmtId="180" fontId="16" fillId="4" borderId="0" xfId="132" applyNumberFormat="1" applyFont="1" applyFill="1"/>
    <xf numFmtId="0" fontId="30" fillId="4" borderId="0" xfId="0" applyFont="1" applyFill="1"/>
    <xf numFmtId="166" fontId="3" fillId="4" borderId="0" xfId="130" applyFont="1" applyFill="1" applyBorder="1" applyAlignment="1"/>
    <xf numFmtId="3" fontId="29" fillId="4" borderId="0" xfId="0" applyNumberFormat="1" applyFont="1" applyFill="1" applyAlignment="1">
      <alignment horizontal="center" vertical="center"/>
    </xf>
    <xf numFmtId="3" fontId="29" fillId="4" borderId="0" xfId="0" applyNumberFormat="1" applyFont="1" applyFill="1" applyAlignment="1">
      <alignment vertical="center"/>
    </xf>
    <xf numFmtId="173" fontId="0" fillId="4" borderId="0" xfId="1" applyNumberFormat="1" applyFont="1" applyFill="1" applyBorder="1" applyAlignment="1"/>
    <xf numFmtId="10" fontId="0" fillId="4" borderId="0" xfId="1" applyNumberFormat="1" applyFont="1" applyFill="1" applyBorder="1" applyAlignment="1"/>
    <xf numFmtId="41" fontId="0" fillId="4" borderId="0" xfId="133" applyFont="1" applyFill="1"/>
    <xf numFmtId="183" fontId="17" fillId="4" borderId="0" xfId="48" applyNumberFormat="1" applyFont="1" applyFill="1" applyBorder="1" applyAlignment="1">
      <alignment horizontal="right" vertical="center"/>
    </xf>
    <xf numFmtId="183" fontId="16" fillId="4" borderId="0" xfId="48" applyNumberFormat="1" applyFont="1" applyFill="1" applyBorder="1" applyAlignment="1">
      <alignment horizontal="right" vertical="center"/>
    </xf>
    <xf numFmtId="173" fontId="16" fillId="4" borderId="0" xfId="1" applyNumberFormat="1" applyFont="1" applyFill="1" applyBorder="1" applyAlignment="1">
      <alignment horizontal="right" vertical="center"/>
    </xf>
    <xf numFmtId="183" fontId="3" fillId="4" borderId="0" xfId="48" applyNumberFormat="1" applyFont="1" applyFill="1" applyBorder="1" applyAlignment="1">
      <alignment horizontal="right" vertical="center"/>
    </xf>
    <xf numFmtId="183" fontId="3" fillId="4" borderId="0" xfId="48" applyNumberFormat="1" applyFont="1" applyFill="1" applyBorder="1"/>
    <xf numFmtId="183" fontId="15" fillId="4" borderId="0" xfId="48" applyNumberFormat="1" applyFont="1" applyFill="1" applyBorder="1"/>
    <xf numFmtId="173" fontId="15" fillId="4" borderId="0" xfId="1" applyNumberFormat="1" applyFont="1" applyFill="1" applyBorder="1"/>
    <xf numFmtId="183" fontId="3" fillId="4" borderId="0" xfId="48" applyNumberFormat="1" applyFont="1" applyFill="1"/>
    <xf numFmtId="173" fontId="3" fillId="4" borderId="0" xfId="1" applyNumberFormat="1" applyFont="1" applyFill="1" applyBorder="1"/>
    <xf numFmtId="173" fontId="19" fillId="4" borderId="0" xfId="1" applyNumberFormat="1" applyFont="1" applyFill="1" applyBorder="1" applyAlignment="1">
      <alignment vertical="center" wrapText="1"/>
    </xf>
    <xf numFmtId="174" fontId="16" fillId="8" borderId="0" xfId="27" applyNumberFormat="1" applyFont="1" applyFill="1" applyBorder="1" applyAlignment="1">
      <alignment horizontal="right" vertical="center"/>
    </xf>
    <xf numFmtId="177" fontId="16" fillId="8" borderId="0" xfId="27" applyNumberFormat="1" applyFont="1" applyFill="1" applyBorder="1" applyAlignment="1">
      <alignment vertical="center"/>
    </xf>
    <xf numFmtId="177" fontId="3" fillId="4" borderId="0" xfId="130" applyNumberFormat="1" applyFont="1" applyFill="1" applyAlignment="1"/>
    <xf numFmtId="10" fontId="3" fillId="4" borderId="0" xfId="1" applyNumberFormat="1" applyFont="1" applyFill="1" applyBorder="1" applyAlignment="1">
      <alignment horizontal="right"/>
    </xf>
    <xf numFmtId="10" fontId="0" fillId="4" borderId="0" xfId="0" applyNumberFormat="1" applyFill="1"/>
    <xf numFmtId="177" fontId="3" fillId="4" borderId="0" xfId="27" applyNumberFormat="1" applyFont="1" applyFill="1" applyBorder="1" applyAlignment="1">
      <alignment horizontal="left"/>
    </xf>
    <xf numFmtId="3" fontId="0" fillId="4" borderId="0" xfId="0" applyNumberFormat="1" applyFill="1"/>
    <xf numFmtId="174" fontId="0" fillId="4" borderId="0" xfId="130" applyNumberFormat="1" applyFont="1" applyFill="1"/>
    <xf numFmtId="0" fontId="3" fillId="4" borderId="0" xfId="0" applyFont="1" applyFill="1" applyAlignment="1">
      <alignment horizontal="right"/>
    </xf>
    <xf numFmtId="174" fontId="3" fillId="4" borderId="0" xfId="0" applyNumberFormat="1" applyFont="1" applyFill="1" applyAlignment="1">
      <alignment horizontal="right"/>
    </xf>
    <xf numFmtId="177" fontId="0" fillId="4" borderId="0" xfId="130" applyNumberFormat="1" applyFont="1" applyFill="1"/>
    <xf numFmtId="0" fontId="3" fillId="4" borderId="0" xfId="0" applyFont="1" applyFill="1" applyAlignment="1">
      <alignment horizontal="center"/>
    </xf>
    <xf numFmtId="0" fontId="17" fillId="8" borderId="0" xfId="0" applyFont="1" applyFill="1" applyAlignment="1">
      <alignment horizontal="left"/>
    </xf>
    <xf numFmtId="0" fontId="16" fillId="8" borderId="0" xfId="0" applyFont="1" applyFill="1"/>
    <xf numFmtId="0" fontId="31" fillId="8" borderId="0" xfId="0" applyFont="1" applyFill="1"/>
    <xf numFmtId="0" fontId="17" fillId="9" borderId="4" xfId="0" applyFont="1" applyFill="1" applyBorder="1" applyAlignment="1">
      <alignment horizontal="center" vertical="center" wrapText="1" readingOrder="1"/>
    </xf>
    <xf numFmtId="0" fontId="16" fillId="8" borderId="0" xfId="0" applyFont="1" applyFill="1" applyAlignment="1">
      <alignment vertical="center"/>
    </xf>
    <xf numFmtId="173" fontId="16" fillId="8" borderId="0" xfId="1" applyNumberFormat="1" applyFont="1" applyFill="1" applyBorder="1" applyAlignment="1">
      <alignment horizontal="right" vertical="center" wrapText="1" readingOrder="1"/>
    </xf>
    <xf numFmtId="0" fontId="16" fillId="8" borderId="0" xfId="0" applyFont="1" applyFill="1" applyAlignment="1">
      <alignment horizontal="left" vertical="center"/>
    </xf>
    <xf numFmtId="0" fontId="17" fillId="9" borderId="4" xfId="0" applyFont="1" applyFill="1" applyBorder="1" applyAlignment="1">
      <alignment horizontal="left" vertical="center" wrapText="1" readingOrder="1"/>
    </xf>
    <xf numFmtId="173" fontId="17" fillId="9" borderId="4" xfId="1" applyNumberFormat="1" applyFont="1" applyFill="1" applyBorder="1" applyAlignment="1">
      <alignment horizontal="right" vertical="center" wrapText="1" readingOrder="1"/>
    </xf>
    <xf numFmtId="10" fontId="16" fillId="8" borderId="0" xfId="1" applyNumberFormat="1" applyFont="1" applyFill="1" applyBorder="1" applyAlignment="1"/>
    <xf numFmtId="10" fontId="16" fillId="8" borderId="0" xfId="1" applyNumberFormat="1" applyFont="1" applyFill="1" applyBorder="1"/>
    <xf numFmtId="10" fontId="17" fillId="8" borderId="0" xfId="0" applyNumberFormat="1" applyFont="1" applyFill="1"/>
    <xf numFmtId="10" fontId="31" fillId="8" borderId="0" xfId="1" applyNumberFormat="1" applyFont="1" applyFill="1" applyBorder="1"/>
    <xf numFmtId="0" fontId="17" fillId="10" borderId="4" xfId="0" applyFont="1" applyFill="1" applyBorder="1" applyAlignment="1">
      <alignment horizontal="center" vertical="center" wrapText="1" readingOrder="1"/>
    </xf>
    <xf numFmtId="0" fontId="17" fillId="10" borderId="4" xfId="0" applyFont="1" applyFill="1" applyBorder="1" applyAlignment="1">
      <alignment horizontal="center" vertical="center" readingOrder="1"/>
    </xf>
    <xf numFmtId="0" fontId="17" fillId="8" borderId="0" xfId="0" applyFont="1" applyFill="1" applyAlignment="1">
      <alignment vertical="center"/>
    </xf>
    <xf numFmtId="173" fontId="17" fillId="8" borderId="0" xfId="1" applyNumberFormat="1" applyFont="1" applyFill="1" applyBorder="1" applyAlignment="1">
      <alignment horizontal="right"/>
    </xf>
    <xf numFmtId="173" fontId="16" fillId="8" borderId="0" xfId="1" applyNumberFormat="1" applyFont="1" applyFill="1" applyBorder="1" applyAlignment="1">
      <alignment horizontal="right"/>
    </xf>
    <xf numFmtId="0" fontId="16" fillId="8" borderId="0" xfId="0" applyFont="1" applyFill="1" applyAlignment="1">
      <alignment horizontal="left" vertical="center" indent="3"/>
    </xf>
    <xf numFmtId="0" fontId="17" fillId="8" borderId="0" xfId="0" applyFont="1" applyFill="1"/>
    <xf numFmtId="0" fontId="16" fillId="8" borderId="0" xfId="0" applyFont="1" applyFill="1" applyAlignment="1">
      <alignment horizontal="left" indent="2"/>
    </xf>
    <xf numFmtId="0" fontId="17" fillId="8" borderId="0" xfId="0" applyFont="1" applyFill="1" applyAlignment="1">
      <alignment horizontal="left" vertical="center"/>
    </xf>
    <xf numFmtId="0" fontId="17" fillId="10" borderId="4" xfId="0" applyFont="1" applyFill="1" applyBorder="1" applyAlignment="1">
      <alignment horizontal="left" vertical="center"/>
    </xf>
    <xf numFmtId="173" fontId="17" fillId="10" borderId="4" xfId="1" applyNumberFormat="1" applyFont="1" applyFill="1" applyBorder="1" applyAlignment="1">
      <alignment horizontal="right" vertical="center"/>
    </xf>
    <xf numFmtId="0" fontId="17" fillId="9" borderId="4" xfId="0" applyFont="1" applyFill="1" applyBorder="1" applyAlignment="1">
      <alignment horizontal="center" vertical="center" readingOrder="1"/>
    </xf>
    <xf numFmtId="175" fontId="16" fillId="8" borderId="0" xfId="0" applyNumberFormat="1" applyFont="1" applyFill="1" applyAlignment="1">
      <alignment horizontal="right" vertical="center" wrapText="1" readingOrder="1"/>
    </xf>
    <xf numFmtId="173" fontId="16" fillId="8" borderId="0" xfId="1" applyNumberFormat="1" applyFont="1" applyFill="1" applyBorder="1" applyAlignment="1">
      <alignment horizontal="right" vertical="center" readingOrder="1"/>
    </xf>
    <xf numFmtId="175" fontId="16" fillId="8" borderId="0" xfId="0" applyNumberFormat="1" applyFont="1" applyFill="1" applyAlignment="1">
      <alignment horizontal="right" readingOrder="1"/>
    </xf>
    <xf numFmtId="0" fontId="17" fillId="9" borderId="4" xfId="0" applyFont="1" applyFill="1" applyBorder="1" applyAlignment="1">
      <alignment horizontal="left" vertical="center"/>
    </xf>
    <xf numFmtId="177" fontId="17" fillId="9" borderId="4" xfId="130" applyNumberFormat="1" applyFont="1" applyFill="1" applyBorder="1" applyAlignment="1">
      <alignment horizontal="right" vertical="center" wrapText="1" readingOrder="1"/>
    </xf>
    <xf numFmtId="174" fontId="17" fillId="9" borderId="4" xfId="130" applyNumberFormat="1" applyFont="1" applyFill="1" applyBorder="1" applyAlignment="1">
      <alignment horizontal="right" vertical="center" wrapText="1" readingOrder="1"/>
    </xf>
    <xf numFmtId="173" fontId="17" fillId="10" borderId="4" xfId="1" applyNumberFormat="1" applyFont="1" applyFill="1" applyBorder="1" applyAlignment="1">
      <alignment horizontal="center" vertical="center" readingOrder="1"/>
    </xf>
    <xf numFmtId="177" fontId="17" fillId="8" borderId="0" xfId="15" applyNumberFormat="1" applyFont="1" applyFill="1" applyBorder="1" applyAlignment="1"/>
    <xf numFmtId="173" fontId="17" fillId="8" borderId="0" xfId="1" applyNumberFormat="1" applyFont="1" applyFill="1" applyBorder="1" applyAlignment="1"/>
    <xf numFmtId="177" fontId="16" fillId="8" borderId="0" xfId="130" applyNumberFormat="1" applyFont="1" applyFill="1" applyBorder="1" applyAlignment="1">
      <alignment horizontal="right"/>
    </xf>
    <xf numFmtId="173" fontId="16" fillId="8" borderId="0" xfId="1" applyNumberFormat="1" applyFont="1" applyFill="1" applyBorder="1" applyAlignment="1"/>
    <xf numFmtId="177" fontId="16" fillId="8" borderId="0" xfId="15" applyNumberFormat="1" applyFont="1" applyFill="1" applyBorder="1" applyAlignment="1"/>
    <xf numFmtId="177" fontId="17" fillId="8" borderId="0" xfId="130" applyNumberFormat="1" applyFont="1" applyFill="1" applyBorder="1" applyAlignment="1">
      <alignment horizontal="right"/>
    </xf>
    <xf numFmtId="175" fontId="16" fillId="8" borderId="0" xfId="0" applyNumberFormat="1" applyFont="1" applyFill="1" applyAlignment="1">
      <alignment horizontal="right" vertical="center"/>
    </xf>
    <xf numFmtId="177" fontId="16" fillId="8" borderId="0" xfId="27" applyNumberFormat="1" applyFont="1" applyFill="1" applyBorder="1" applyAlignment="1">
      <alignment horizontal="right" vertical="center"/>
    </xf>
    <xf numFmtId="177" fontId="16" fillId="8" borderId="0" xfId="27" applyNumberFormat="1" applyFont="1" applyFill="1" applyBorder="1" applyAlignment="1">
      <alignment horizontal="right"/>
    </xf>
    <xf numFmtId="177" fontId="16" fillId="8" borderId="0" xfId="130" applyNumberFormat="1" applyFont="1" applyFill="1" applyBorder="1"/>
    <xf numFmtId="177" fontId="17" fillId="8" borderId="0" xfId="27" applyNumberFormat="1" applyFont="1" applyFill="1" applyBorder="1"/>
    <xf numFmtId="174" fontId="17" fillId="8" borderId="0" xfId="27" applyNumberFormat="1" applyFont="1" applyFill="1" applyBorder="1"/>
    <xf numFmtId="175" fontId="17" fillId="10" borderId="4" xfId="0" applyNumberFormat="1" applyFont="1" applyFill="1" applyBorder="1" applyAlignment="1">
      <alignment horizontal="right" vertical="center" wrapText="1" readingOrder="1"/>
    </xf>
    <xf numFmtId="173" fontId="17" fillId="10" borderId="4" xfId="1" applyNumberFormat="1" applyFont="1" applyFill="1" applyBorder="1" applyAlignment="1">
      <alignment horizontal="right" vertical="center" wrapText="1" readingOrder="1"/>
    </xf>
    <xf numFmtId="175" fontId="17" fillId="9" borderId="4" xfId="0" applyNumberFormat="1" applyFont="1" applyFill="1" applyBorder="1" applyAlignment="1">
      <alignment horizontal="right" vertical="center" wrapText="1" readingOrder="1"/>
    </xf>
    <xf numFmtId="3" fontId="17" fillId="9" borderId="4" xfId="0" applyNumberFormat="1" applyFont="1" applyFill="1" applyBorder="1" applyAlignment="1">
      <alignment horizontal="right" vertical="center" wrapText="1" readingOrder="1"/>
    </xf>
    <xf numFmtId="173" fontId="17" fillId="10" borderId="4" xfId="0" applyNumberFormat="1" applyFont="1" applyFill="1" applyBorder="1" applyAlignment="1">
      <alignment horizontal="center" vertical="center" readingOrder="1"/>
    </xf>
    <xf numFmtId="177" fontId="17" fillId="8" borderId="0" xfId="15" applyNumberFormat="1" applyFont="1" applyFill="1" applyBorder="1" applyAlignment="1">
      <alignment horizontal="right"/>
    </xf>
    <xf numFmtId="177" fontId="16" fillId="8" borderId="0" xfId="15" applyNumberFormat="1" applyFont="1" applyFill="1" applyBorder="1" applyAlignment="1">
      <alignment horizontal="right"/>
    </xf>
    <xf numFmtId="166" fontId="16" fillId="8" borderId="0" xfId="27" applyFont="1" applyFill="1" applyBorder="1" applyAlignment="1">
      <alignment horizontal="right"/>
    </xf>
    <xf numFmtId="3" fontId="16" fillId="8" borderId="0" xfId="0" applyNumberFormat="1" applyFont="1" applyFill="1" applyAlignment="1">
      <alignment horizontal="right" vertical="center" wrapText="1" readingOrder="1"/>
    </xf>
    <xf numFmtId="3" fontId="16" fillId="8" borderId="0" xfId="0" applyNumberFormat="1" applyFont="1" applyFill="1" applyAlignment="1">
      <alignment horizontal="right" readingOrder="1"/>
    </xf>
    <xf numFmtId="174" fontId="17" fillId="8" borderId="0" xfId="130" applyNumberFormat="1" applyFont="1" applyFill="1" applyBorder="1" applyAlignment="1">
      <alignment horizontal="right" vertical="center"/>
    </xf>
    <xf numFmtId="173" fontId="17" fillId="8" borderId="0" xfId="1" applyNumberFormat="1" applyFont="1" applyFill="1" applyBorder="1" applyAlignment="1">
      <alignment horizontal="right" vertical="center"/>
    </xf>
    <xf numFmtId="174" fontId="16" fillId="8" borderId="0" xfId="130" applyNumberFormat="1" applyFont="1" applyFill="1" applyBorder="1" applyAlignment="1">
      <alignment horizontal="right" vertical="center"/>
    </xf>
    <xf numFmtId="174" fontId="17" fillId="8" borderId="0" xfId="130" applyNumberFormat="1" applyFont="1" applyFill="1" applyBorder="1" applyAlignment="1">
      <alignment horizontal="right"/>
    </xf>
    <xf numFmtId="174" fontId="16" fillId="8" borderId="0" xfId="13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left" vertical="center" indent="4"/>
    </xf>
    <xf numFmtId="0" fontId="16" fillId="8" borderId="0" xfId="0" applyFont="1" applyFill="1" applyAlignment="1">
      <alignment horizontal="left" indent="4"/>
    </xf>
    <xf numFmtId="0" fontId="16" fillId="8" borderId="0" xfId="0" applyFont="1" applyFill="1" applyAlignment="1">
      <alignment horizontal="left" indent="3"/>
    </xf>
    <xf numFmtId="3" fontId="17" fillId="8" borderId="0" xfId="0" applyNumberFormat="1" applyFont="1" applyFill="1" applyAlignment="1">
      <alignment horizontal="right"/>
    </xf>
    <xf numFmtId="174" fontId="17" fillId="8" borderId="0" xfId="130" applyNumberFormat="1" applyFont="1" applyFill="1" applyBorder="1" applyAlignment="1">
      <alignment horizontal="right" vertical="center" wrapText="1"/>
    </xf>
    <xf numFmtId="173" fontId="17" fillId="8" borderId="0" xfId="1" applyNumberFormat="1" applyFont="1" applyFill="1" applyBorder="1" applyAlignment="1">
      <alignment horizontal="right" vertical="center" wrapText="1"/>
    </xf>
    <xf numFmtId="174" fontId="17" fillId="10" borderId="4" xfId="130" applyNumberFormat="1" applyFont="1" applyFill="1" applyBorder="1" applyAlignment="1">
      <alignment horizontal="right" vertical="center"/>
    </xf>
    <xf numFmtId="0" fontId="17" fillId="9" borderId="4" xfId="0" applyFont="1" applyFill="1" applyBorder="1" applyAlignment="1">
      <alignment horizontal="center" vertical="center"/>
    </xf>
    <xf numFmtId="3" fontId="16" fillId="8" borderId="0" xfId="0" applyNumberFormat="1" applyFont="1" applyFill="1" applyAlignment="1">
      <alignment horizontal="right" vertical="center" wrapText="1"/>
    </xf>
    <xf numFmtId="0" fontId="16" fillId="8" borderId="0" xfId="0" applyFont="1" applyFill="1" applyAlignment="1">
      <alignment horizontal="left"/>
    </xf>
    <xf numFmtId="3" fontId="16" fillId="8" borderId="0" xfId="0" applyNumberFormat="1" applyFont="1" applyFill="1" applyAlignment="1">
      <alignment horizontal="right"/>
    </xf>
    <xf numFmtId="174" fontId="17" fillId="9" borderId="4" xfId="130" applyNumberFormat="1" applyFont="1" applyFill="1" applyBorder="1" applyAlignment="1">
      <alignment horizontal="right" vertical="center" wrapText="1"/>
    </xf>
    <xf numFmtId="0" fontId="17" fillId="10" borderId="4" xfId="0" applyFont="1" applyFill="1" applyBorder="1" applyAlignment="1">
      <alignment horizontal="right" vertical="center"/>
    </xf>
    <xf numFmtId="174" fontId="16" fillId="8" borderId="0" xfId="130" applyNumberFormat="1" applyFont="1" applyFill="1" applyBorder="1" applyAlignment="1">
      <alignment horizontal="right" vertical="center" wrapText="1"/>
    </xf>
    <xf numFmtId="173" fontId="16" fillId="8" borderId="0" xfId="1" applyNumberFormat="1" applyFont="1" applyFill="1" applyBorder="1" applyAlignment="1">
      <alignment horizontal="right" vertical="center" wrapText="1"/>
    </xf>
    <xf numFmtId="0" fontId="16" fillId="8" borderId="0" xfId="0" applyFont="1" applyFill="1" applyAlignment="1">
      <alignment horizontal="left" vertical="center" indent="5"/>
    </xf>
    <xf numFmtId="0" fontId="16" fillId="8" borderId="0" xfId="0" applyFont="1" applyFill="1" applyAlignment="1">
      <alignment horizontal="left" vertical="center" indent="7"/>
    </xf>
    <xf numFmtId="174" fontId="16" fillId="8" borderId="0" xfId="27" applyNumberFormat="1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74" fontId="16" fillId="8" borderId="3" xfId="130" applyNumberFormat="1" applyFont="1" applyFill="1" applyBorder="1" applyAlignment="1">
      <alignment horizontal="right"/>
    </xf>
    <xf numFmtId="173" fontId="3" fillId="4" borderId="0" xfId="1" applyNumberFormat="1" applyFont="1" applyFill="1" applyAlignment="1">
      <alignment horizontal="right"/>
    </xf>
    <xf numFmtId="174" fontId="3" fillId="4" borderId="0" xfId="130" applyNumberFormat="1" applyFont="1" applyFill="1" applyAlignment="1">
      <alignment horizontal="right"/>
    </xf>
    <xf numFmtId="173" fontId="0" fillId="4" borderId="0" xfId="1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177" fontId="17" fillId="8" borderId="0" xfId="27" applyNumberFormat="1" applyFont="1" applyFill="1" applyBorder="1" applyAlignment="1">
      <alignment horizontal="right"/>
    </xf>
    <xf numFmtId="166" fontId="0" fillId="4" borderId="0" xfId="130" applyFont="1" applyFill="1" applyAlignment="1">
      <alignment horizontal="right"/>
    </xf>
    <xf numFmtId="0" fontId="24" fillId="4" borderId="0" xfId="0" applyFont="1" applyFill="1" applyAlignment="1">
      <alignment horizontal="right"/>
    </xf>
    <xf numFmtId="0" fontId="17" fillId="10" borderId="4" xfId="0" applyFont="1" applyFill="1" applyBorder="1" applyAlignment="1">
      <alignment horizontal="center" vertical="center"/>
    </xf>
    <xf numFmtId="177" fontId="3" fillId="4" borderId="0" xfId="130" applyNumberFormat="1" applyFont="1" applyFill="1" applyBorder="1"/>
    <xf numFmtId="0" fontId="17" fillId="4" borderId="4" xfId="0" applyFont="1" applyFill="1" applyBorder="1" applyAlignment="1">
      <alignment horizontal="left" vertical="center" wrapText="1" readingOrder="1"/>
    </xf>
    <xf numFmtId="176" fontId="17" fillId="4" borderId="4" xfId="0" applyNumberFormat="1" applyFont="1" applyFill="1" applyBorder="1" applyAlignment="1">
      <alignment horizontal="center" vertical="center" wrapText="1" readingOrder="1"/>
    </xf>
    <xf numFmtId="0" fontId="16" fillId="4" borderId="0" xfId="0" applyFont="1" applyFill="1" applyAlignment="1">
      <alignment horizontal="left" vertical="center" wrapText="1" indent="1" readingOrder="1"/>
    </xf>
    <xf numFmtId="176" fontId="16" fillId="4" borderId="0" xfId="0" applyNumberFormat="1" applyFont="1" applyFill="1" applyAlignment="1">
      <alignment horizontal="center" vertical="center" wrapText="1" readingOrder="1"/>
    </xf>
    <xf numFmtId="176" fontId="16" fillId="4" borderId="0" xfId="0" applyNumberFormat="1" applyFont="1" applyFill="1" applyAlignment="1">
      <alignment horizontal="right" vertical="center" wrapText="1" readingOrder="1"/>
    </xf>
    <xf numFmtId="0" fontId="16" fillId="4" borderId="3" xfId="0" applyFont="1" applyFill="1" applyBorder="1" applyAlignment="1">
      <alignment horizontal="left" vertical="center" wrapText="1" indent="1" readingOrder="1"/>
    </xf>
    <xf numFmtId="176" fontId="16" fillId="4" borderId="3" xfId="0" applyNumberFormat="1" applyFont="1" applyFill="1" applyBorder="1" applyAlignment="1">
      <alignment horizontal="center" vertical="center" wrapText="1" readingOrder="1"/>
    </xf>
    <xf numFmtId="177" fontId="3" fillId="4" borderId="3" xfId="27" applyNumberFormat="1" applyFont="1" applyFill="1" applyBorder="1" applyAlignment="1">
      <alignment vertical="center"/>
    </xf>
    <xf numFmtId="177" fontId="3" fillId="4" borderId="3" xfId="27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74" fontId="17" fillId="0" borderId="0" xfId="130" applyNumberFormat="1" applyFont="1" applyFill="1" applyBorder="1" applyAlignment="1">
      <alignment horizontal="right" vertical="center" wrapText="1"/>
    </xf>
    <xf numFmtId="173" fontId="17" fillId="0" borderId="0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16" fillId="0" borderId="0" xfId="0" applyFont="1" applyAlignment="1">
      <alignment horizontal="left" vertical="center" indent="2"/>
    </xf>
    <xf numFmtId="174" fontId="16" fillId="0" borderId="0" xfId="130" applyNumberFormat="1" applyFont="1" applyFill="1" applyBorder="1" applyAlignment="1">
      <alignment horizontal="right" vertical="center"/>
    </xf>
    <xf numFmtId="173" fontId="16" fillId="0" borderId="0" xfId="1" applyNumberFormat="1" applyFont="1" applyFill="1" applyBorder="1" applyAlignment="1">
      <alignment horizontal="right" vertical="center"/>
    </xf>
    <xf numFmtId="183" fontId="3" fillId="0" borderId="0" xfId="48" applyNumberFormat="1" applyFont="1" applyFill="1" applyAlignment="1">
      <alignment horizontal="right" vertical="center"/>
    </xf>
    <xf numFmtId="183" fontId="3" fillId="0" borderId="0" xfId="48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right" vertical="center" wrapText="1" readingOrder="1"/>
    </xf>
    <xf numFmtId="173" fontId="16" fillId="0" borderId="0" xfId="1" applyNumberFormat="1" applyFont="1" applyFill="1" applyBorder="1" applyAlignment="1">
      <alignment horizontal="right" vertical="center" readingOrder="1"/>
    </xf>
    <xf numFmtId="0" fontId="16" fillId="4" borderId="3" xfId="0" applyFont="1" applyFill="1" applyBorder="1" applyAlignment="1">
      <alignment horizontal="left" vertical="center" wrapText="1" readingOrder="1"/>
    </xf>
    <xf numFmtId="0" fontId="16" fillId="0" borderId="0" xfId="0" applyFont="1" applyFill="1" applyAlignment="1">
      <alignment horizontal="left" vertical="center"/>
    </xf>
    <xf numFmtId="3" fontId="16" fillId="0" borderId="0" xfId="0" applyNumberFormat="1" applyFont="1" applyFill="1" applyAlignment="1">
      <alignment horizontal="right" readingOrder="1"/>
    </xf>
    <xf numFmtId="3" fontId="16" fillId="0" borderId="0" xfId="0" applyNumberFormat="1" applyFont="1" applyFill="1" applyAlignment="1">
      <alignment horizontal="right"/>
    </xf>
    <xf numFmtId="0" fontId="15" fillId="0" borderId="0" xfId="0" applyFont="1" applyFill="1"/>
  </cellXfs>
  <cellStyles count="134">
    <cellStyle name="=C:\WINNT\SYSTEM32\COMMAND.COM" xfId="2" xr:uid="{00000000-0005-0000-0000-000000000000}"/>
    <cellStyle name="=C:\WINNT\SYSTEM32\COMMAND.COM 2" xfId="3" xr:uid="{00000000-0005-0000-0000-000001000000}"/>
    <cellStyle name="Arial Unicode MS 8" xfId="4" xr:uid="{00000000-0005-0000-0000-000002000000}"/>
    <cellStyle name="Diseño" xfId="5" xr:uid="{00000000-0005-0000-0000-000003000000}"/>
    <cellStyle name="Énfasis3 2" xfId="6" xr:uid="{00000000-0005-0000-0000-000004000000}"/>
    <cellStyle name="Euro" xfId="7" xr:uid="{00000000-0005-0000-0000-000005000000}"/>
    <cellStyle name="Euro 2" xfId="8" xr:uid="{00000000-0005-0000-0000-000006000000}"/>
    <cellStyle name="Hipervínculo 2" xfId="9" xr:uid="{00000000-0005-0000-0000-000007000000}"/>
    <cellStyle name="Hipervínculo 2 2" xfId="10" xr:uid="{00000000-0005-0000-0000-000008000000}"/>
    <cellStyle name="Hipervínculo 5" xfId="11" xr:uid="{00000000-0005-0000-0000-000009000000}"/>
    <cellStyle name="Millares" xfId="130" builtinId="3"/>
    <cellStyle name="Millares [0]" xfId="133" builtinId="6"/>
    <cellStyle name="Millares [0] 2" xfId="12" xr:uid="{00000000-0005-0000-0000-00000C000000}"/>
    <cellStyle name="Millares [0] 2 2" xfId="13" xr:uid="{00000000-0005-0000-0000-00000D000000}"/>
    <cellStyle name="Millares [0] 3" xfId="14" xr:uid="{00000000-0005-0000-0000-00000E000000}"/>
    <cellStyle name="Millares 10" xfId="15" xr:uid="{00000000-0005-0000-0000-00000F000000}"/>
    <cellStyle name="Millares 11" xfId="16" xr:uid="{00000000-0005-0000-0000-000010000000}"/>
    <cellStyle name="Millares 11 2" xfId="17" xr:uid="{00000000-0005-0000-0000-000011000000}"/>
    <cellStyle name="Millares 12" xfId="18" xr:uid="{00000000-0005-0000-0000-000012000000}"/>
    <cellStyle name="Millares 13" xfId="19" xr:uid="{00000000-0005-0000-0000-000013000000}"/>
    <cellStyle name="Millares 14" xfId="20" xr:uid="{00000000-0005-0000-0000-000014000000}"/>
    <cellStyle name="Millares 15" xfId="21" xr:uid="{00000000-0005-0000-0000-000015000000}"/>
    <cellStyle name="Millares 16" xfId="22" xr:uid="{00000000-0005-0000-0000-000016000000}"/>
    <cellStyle name="Millares 17" xfId="23" xr:uid="{00000000-0005-0000-0000-000017000000}"/>
    <cellStyle name="Millares 18" xfId="24" xr:uid="{00000000-0005-0000-0000-000018000000}"/>
    <cellStyle name="Millares 19" xfId="25" xr:uid="{00000000-0005-0000-0000-000019000000}"/>
    <cellStyle name="Millares 2" xfId="26" xr:uid="{00000000-0005-0000-0000-00001A000000}"/>
    <cellStyle name="Millares 2 2" xfId="27" xr:uid="{00000000-0005-0000-0000-00001B000000}"/>
    <cellStyle name="Millares 2 2 2" xfId="28" xr:uid="{00000000-0005-0000-0000-00001C000000}"/>
    <cellStyle name="Millares 2 2 2 2" xfId="29" xr:uid="{00000000-0005-0000-0000-00001D000000}"/>
    <cellStyle name="Millares 2 2 2 2 2" xfId="30" xr:uid="{00000000-0005-0000-0000-00001E000000}"/>
    <cellStyle name="Millares 2 2 2 2 2 2" xfId="31" xr:uid="{00000000-0005-0000-0000-00001F000000}"/>
    <cellStyle name="Millares 2 2 2 2 2 3" xfId="32" xr:uid="{00000000-0005-0000-0000-000020000000}"/>
    <cellStyle name="Millares 2 2 2 2 3" xfId="33" xr:uid="{00000000-0005-0000-0000-000021000000}"/>
    <cellStyle name="Millares 2 2 2 2 4" xfId="34" xr:uid="{00000000-0005-0000-0000-000022000000}"/>
    <cellStyle name="Millares 2 2 2 3" xfId="35" xr:uid="{00000000-0005-0000-0000-000023000000}"/>
    <cellStyle name="Millares 2 2 2 3 2" xfId="36" xr:uid="{00000000-0005-0000-0000-000024000000}"/>
    <cellStyle name="Millares 2 2 2 3 3" xfId="37" xr:uid="{00000000-0005-0000-0000-000025000000}"/>
    <cellStyle name="Millares 2 2 2 4" xfId="38" xr:uid="{00000000-0005-0000-0000-000026000000}"/>
    <cellStyle name="Millares 2 2 2 5" xfId="39" xr:uid="{00000000-0005-0000-0000-000027000000}"/>
    <cellStyle name="Millares 2 2 3" xfId="40" xr:uid="{00000000-0005-0000-0000-000028000000}"/>
    <cellStyle name="Millares 2 2 3 2" xfId="41" xr:uid="{00000000-0005-0000-0000-000029000000}"/>
    <cellStyle name="Millares 2 2 3 3" xfId="42" xr:uid="{00000000-0005-0000-0000-00002A000000}"/>
    <cellStyle name="Millares 2 2 4" xfId="43" xr:uid="{00000000-0005-0000-0000-00002B000000}"/>
    <cellStyle name="Millares 2 2 5" xfId="44" xr:uid="{00000000-0005-0000-0000-00002C000000}"/>
    <cellStyle name="Millares 2 3" xfId="45" xr:uid="{00000000-0005-0000-0000-00002D000000}"/>
    <cellStyle name="Millares 2 4" xfId="46" xr:uid="{00000000-0005-0000-0000-00002E000000}"/>
    <cellStyle name="Millares 2 4 2" xfId="47" xr:uid="{00000000-0005-0000-0000-00002F000000}"/>
    <cellStyle name="Millares 20" xfId="48" xr:uid="{00000000-0005-0000-0000-000030000000}"/>
    <cellStyle name="Millares 21" xfId="49" xr:uid="{00000000-0005-0000-0000-000031000000}"/>
    <cellStyle name="Millares 22" xfId="50" xr:uid="{00000000-0005-0000-0000-000032000000}"/>
    <cellStyle name="Millares 23" xfId="51" xr:uid="{00000000-0005-0000-0000-000033000000}"/>
    <cellStyle name="Millares 3" xfId="52" xr:uid="{00000000-0005-0000-0000-000034000000}"/>
    <cellStyle name="Millares 3 2" xfId="53" xr:uid="{00000000-0005-0000-0000-000035000000}"/>
    <cellStyle name="Millares 3 2 2" xfId="54" xr:uid="{00000000-0005-0000-0000-000036000000}"/>
    <cellStyle name="Millares 3 3" xfId="55" xr:uid="{00000000-0005-0000-0000-000037000000}"/>
    <cellStyle name="Millares 4" xfId="56" xr:uid="{00000000-0005-0000-0000-000038000000}"/>
    <cellStyle name="Millares 4 2" xfId="57" xr:uid="{00000000-0005-0000-0000-000039000000}"/>
    <cellStyle name="Millares 4 3" xfId="58" xr:uid="{00000000-0005-0000-0000-00003A000000}"/>
    <cellStyle name="Millares 4 4" xfId="59" xr:uid="{00000000-0005-0000-0000-00003B000000}"/>
    <cellStyle name="Millares 5" xfId="60" xr:uid="{00000000-0005-0000-0000-00003C000000}"/>
    <cellStyle name="Millares 6" xfId="61" xr:uid="{00000000-0005-0000-0000-00003D000000}"/>
    <cellStyle name="Millares 7" xfId="62" xr:uid="{00000000-0005-0000-0000-00003E000000}"/>
    <cellStyle name="Millares 8" xfId="63" xr:uid="{00000000-0005-0000-0000-00003F000000}"/>
    <cellStyle name="Millares 9" xfId="64" xr:uid="{00000000-0005-0000-0000-000040000000}"/>
    <cellStyle name="Moneda" xfId="132" builtinId="4"/>
    <cellStyle name="Moneda [0] 2" xfId="65" xr:uid="{00000000-0005-0000-0000-000042000000}"/>
    <cellStyle name="Normal" xfId="0" builtinId="0"/>
    <cellStyle name="Normal 10" xfId="66" xr:uid="{00000000-0005-0000-0000-000044000000}"/>
    <cellStyle name="Normal 11" xfId="67" xr:uid="{00000000-0005-0000-0000-000045000000}"/>
    <cellStyle name="Normal 12" xfId="68" xr:uid="{00000000-0005-0000-0000-000046000000}"/>
    <cellStyle name="Normal 2" xfId="69" xr:uid="{00000000-0005-0000-0000-000047000000}"/>
    <cellStyle name="Normal 2 2" xfId="70" xr:uid="{00000000-0005-0000-0000-000048000000}"/>
    <cellStyle name="Normal 2 2 2" xfId="71" xr:uid="{00000000-0005-0000-0000-000049000000}"/>
    <cellStyle name="Normal 2 2 2 2" xfId="72" xr:uid="{00000000-0005-0000-0000-00004A000000}"/>
    <cellStyle name="Normal 2 2 2 2 2" xfId="73" xr:uid="{00000000-0005-0000-0000-00004B000000}"/>
    <cellStyle name="Normal 2 2 2 2 2 2" xfId="74" xr:uid="{00000000-0005-0000-0000-00004C000000}"/>
    <cellStyle name="Normal 2 2 2 2 2 3" xfId="75" xr:uid="{00000000-0005-0000-0000-00004D000000}"/>
    <cellStyle name="Normal 2 2 2 2 3" xfId="76" xr:uid="{00000000-0005-0000-0000-00004E000000}"/>
    <cellStyle name="Normal 2 2 2 2 4" xfId="77" xr:uid="{00000000-0005-0000-0000-00004F000000}"/>
    <cellStyle name="Normal 2 2 2 3" xfId="78" xr:uid="{00000000-0005-0000-0000-000050000000}"/>
    <cellStyle name="Normal 2 2 2 3 2" xfId="79" xr:uid="{00000000-0005-0000-0000-000051000000}"/>
    <cellStyle name="Normal 2 2 2 3 3" xfId="80" xr:uid="{00000000-0005-0000-0000-000052000000}"/>
    <cellStyle name="Normal 2 2 2 4" xfId="81" xr:uid="{00000000-0005-0000-0000-000053000000}"/>
    <cellStyle name="Normal 2 2 3" xfId="82" xr:uid="{00000000-0005-0000-0000-000054000000}"/>
    <cellStyle name="Normal 2 2 3 2" xfId="83" xr:uid="{00000000-0005-0000-0000-000055000000}"/>
    <cellStyle name="Normal 2 2 3 3" xfId="84" xr:uid="{00000000-0005-0000-0000-000056000000}"/>
    <cellStyle name="Normal 2 2 4" xfId="85" xr:uid="{00000000-0005-0000-0000-000057000000}"/>
    <cellStyle name="Normal 2 2 5" xfId="86" xr:uid="{00000000-0005-0000-0000-000058000000}"/>
    <cellStyle name="Normal 2 2 6" xfId="87" xr:uid="{00000000-0005-0000-0000-000059000000}"/>
    <cellStyle name="Normal 2 2 7" xfId="88" xr:uid="{00000000-0005-0000-0000-00005A000000}"/>
    <cellStyle name="Normal 2 3" xfId="89" xr:uid="{00000000-0005-0000-0000-00005B000000}"/>
    <cellStyle name="Normal 2 4" xfId="90" xr:uid="{00000000-0005-0000-0000-00005C000000}"/>
    <cellStyle name="Normal 2 4 2" xfId="91" xr:uid="{00000000-0005-0000-0000-00005D000000}"/>
    <cellStyle name="Normal 2 4 3" xfId="92" xr:uid="{00000000-0005-0000-0000-00005E000000}"/>
    <cellStyle name="Normal 2 5" xfId="93" xr:uid="{00000000-0005-0000-0000-00005F000000}"/>
    <cellStyle name="Normal 2_Hoja1" xfId="94" xr:uid="{00000000-0005-0000-0000-000060000000}"/>
    <cellStyle name="Normal 20" xfId="95" xr:uid="{00000000-0005-0000-0000-000061000000}"/>
    <cellStyle name="Normal 3" xfId="96" xr:uid="{00000000-0005-0000-0000-000062000000}"/>
    <cellStyle name="Normal 3 2" xfId="97" xr:uid="{00000000-0005-0000-0000-000063000000}"/>
    <cellStyle name="Normal 3 2 2" xfId="98" xr:uid="{00000000-0005-0000-0000-000064000000}"/>
    <cellStyle name="Normal 3 3" xfId="99" xr:uid="{00000000-0005-0000-0000-000065000000}"/>
    <cellStyle name="Normal 3 3 2" xfId="100" xr:uid="{00000000-0005-0000-0000-000066000000}"/>
    <cellStyle name="Normal 3 3 3" xfId="101" xr:uid="{00000000-0005-0000-0000-000067000000}"/>
    <cellStyle name="Normal 3 4" xfId="102" xr:uid="{00000000-0005-0000-0000-000068000000}"/>
    <cellStyle name="Normal 35" xfId="103" xr:uid="{00000000-0005-0000-0000-000069000000}"/>
    <cellStyle name="Normal 4" xfId="104" xr:uid="{00000000-0005-0000-0000-00006A000000}"/>
    <cellStyle name="Normal 4 2" xfId="105" xr:uid="{00000000-0005-0000-0000-00006B000000}"/>
    <cellStyle name="Normal 4 2 2" xfId="106" xr:uid="{00000000-0005-0000-0000-00006C000000}"/>
    <cellStyle name="Normal 4 3" xfId="107" xr:uid="{00000000-0005-0000-0000-00006D000000}"/>
    <cellStyle name="Normal 4 3 2" xfId="108" xr:uid="{00000000-0005-0000-0000-00006E000000}"/>
    <cellStyle name="Normal 4 4" xfId="109" xr:uid="{00000000-0005-0000-0000-00006F000000}"/>
    <cellStyle name="Normal 5" xfId="110" xr:uid="{00000000-0005-0000-0000-000070000000}"/>
    <cellStyle name="Normal 5 2" xfId="111" xr:uid="{00000000-0005-0000-0000-000071000000}"/>
    <cellStyle name="Normal 5 3" xfId="112" xr:uid="{00000000-0005-0000-0000-000072000000}"/>
    <cellStyle name="Normal 5 3 2" xfId="113" xr:uid="{00000000-0005-0000-0000-000073000000}"/>
    <cellStyle name="Normal 6" xfId="114" xr:uid="{00000000-0005-0000-0000-000074000000}"/>
    <cellStyle name="Normal 6 2" xfId="115" xr:uid="{00000000-0005-0000-0000-000075000000}"/>
    <cellStyle name="Normal 6 3 2" xfId="116" xr:uid="{00000000-0005-0000-0000-000076000000}"/>
    <cellStyle name="Normal 7" xfId="117" xr:uid="{00000000-0005-0000-0000-000077000000}"/>
    <cellStyle name="Normal 8" xfId="118" xr:uid="{00000000-0005-0000-0000-000078000000}"/>
    <cellStyle name="Normal 8 2" xfId="119" xr:uid="{00000000-0005-0000-0000-000079000000}"/>
    <cellStyle name="Normal 9" xfId="120" xr:uid="{00000000-0005-0000-0000-00007A000000}"/>
    <cellStyle name="Normal 9 2" xfId="121" xr:uid="{00000000-0005-0000-0000-00007B000000}"/>
    <cellStyle name="Normal 90" xfId="131" xr:uid="{00000000-0005-0000-0000-00007C000000}"/>
    <cellStyle name="Notas 2" xfId="122" xr:uid="{00000000-0005-0000-0000-00007D000000}"/>
    <cellStyle name="Porcentaje" xfId="1" builtinId="5"/>
    <cellStyle name="Porcentaje 2" xfId="123" xr:uid="{00000000-0005-0000-0000-00007F000000}"/>
    <cellStyle name="Porcentaje 3" xfId="124" xr:uid="{00000000-0005-0000-0000-000080000000}"/>
    <cellStyle name="Porcentaje 3 2" xfId="125" xr:uid="{00000000-0005-0000-0000-000081000000}"/>
    <cellStyle name="Porcentual 2" xfId="126" xr:uid="{00000000-0005-0000-0000-000082000000}"/>
    <cellStyle name="Porcentual 2 2" xfId="127" xr:uid="{00000000-0005-0000-0000-000083000000}"/>
    <cellStyle name="Porcentual 2 3" xfId="128" xr:uid="{00000000-0005-0000-0000-000084000000}"/>
    <cellStyle name="Porcentual 3" xfId="129" xr:uid="{00000000-0005-0000-0000-00008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Composición porcentual del valor agregado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según sector cultural,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6.0922624314126324E-4"/>
          <c:y val="2.9895366218236174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57765874226422598"/>
          <c:y val="0.13445015025295751"/>
          <c:w val="0.37697703279083705"/>
          <c:h val="0.78556595223803305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0"/>
                  <c:y val="-2.83352975503726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F-4E54-844C-B5103408D75E}"/>
                </c:ext>
              </c:extLst>
            </c:dLbl>
            <c:dLbl>
              <c:idx val="6"/>
              <c:layout>
                <c:manualLayout>
                  <c:x val="1.5273006800456603E-3"/>
                  <c:y val="-3.521608351689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7F-4E54-844C-B5103408D75E}"/>
                </c:ext>
              </c:extLst>
            </c:dLbl>
            <c:dLbl>
              <c:idx val="7"/>
              <c:layout>
                <c:manualLayout>
                  <c:x val="4.5819020401369811E-3"/>
                  <c:y val="-6.52395444961304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D-40F4-9820-015AB25A73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'PIB cultural'!$A$10:$A$17</c:f>
              <c:strCache>
                <c:ptCount val="8"/>
                <c:pt idx="0">
                  <c:v>Publicidad</c:v>
                </c:pt>
                <c:pt idx="1">
                  <c:v>Educación Cultural y Artística</c:v>
                </c:pt>
                <c:pt idx="2">
                  <c:v>Audiovisual</c:v>
                </c:pt>
                <c:pt idx="3">
                  <c:v>Diseño</c:v>
                </c:pt>
                <c:pt idx="4">
                  <c:v>Artes Visuales</c:v>
                </c:pt>
                <c:pt idx="5">
                  <c:v>Editorial</c:v>
                </c:pt>
                <c:pt idx="6">
                  <c:v>Música</c:v>
                </c:pt>
                <c:pt idx="7">
                  <c:v>Artes Escénicas</c:v>
                </c:pt>
              </c:strCache>
            </c:strRef>
          </c:cat>
          <c:val>
            <c:numRef>
              <c:f>'PIB cultural'!$L$10:$L$17</c:f>
              <c:numCache>
                <c:formatCode>0.0%</c:formatCode>
                <c:ptCount val="8"/>
                <c:pt idx="0">
                  <c:v>6.1170583962290737E-3</c:v>
                </c:pt>
                <c:pt idx="1">
                  <c:v>4.015924800907943E-3</c:v>
                </c:pt>
                <c:pt idx="2">
                  <c:v>3.9065611044419787E-3</c:v>
                </c:pt>
                <c:pt idx="3">
                  <c:v>1.5442364212972673E-3</c:v>
                </c:pt>
                <c:pt idx="4">
                  <c:v>1.3104698549166907E-4</c:v>
                </c:pt>
                <c:pt idx="5">
                  <c:v>4.3433723229146685E-4</c:v>
                </c:pt>
                <c:pt idx="6">
                  <c:v>2.8558481309175459E-4</c:v>
                </c:pt>
                <c:pt idx="7">
                  <c:v>8.8805303801728987E-5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4-4C72-8701-3B4F2AF9D5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6560600645266483E-2"/>
          <c:y val="0.29638231728000347"/>
          <c:w val="0.31729010646285349"/>
          <c:h val="0.611537759242007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Composición porcentual del valor agregado</a:t>
            </a:r>
          </a:p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según sector cultural, </a:t>
            </a:r>
          </a:p>
          <a:p>
            <a:pPr algn="l">
              <a:defRPr/>
            </a:pPr>
            <a:r>
              <a:rPr lang="es-CR" sz="1100" b="1" i="0" baseline="0">
                <a:solidFill>
                  <a:schemeClr val="bg1"/>
                </a:solidFill>
                <a:effectLst/>
              </a:rPr>
              <a:t>2020.</a:t>
            </a:r>
            <a:endParaRPr lang="es-CR" sz="1100">
              <a:solidFill>
                <a:schemeClr val="bg1"/>
              </a:solidFill>
              <a:effectLst/>
            </a:endParaRPr>
          </a:p>
        </c:rich>
      </c:tx>
      <c:layout>
        <c:manualLayout>
          <c:xMode val="edge"/>
          <c:yMode val="edge"/>
          <c:x val="3.1644680778539045E-3"/>
          <c:y val="1.2221865893138843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6285727920373582"/>
          <c:y val="0.12861628222973273"/>
          <c:w val="0.55280114944034653"/>
          <c:h val="0.77263602514801932"/>
        </c:manualLayout>
      </c:layout>
      <c:doughnutChart>
        <c:varyColors val="1"/>
        <c:ser>
          <c:idx val="0"/>
          <c:order val="0"/>
          <c:tx>
            <c:strRef>
              <c:f>'Valor agregado'!$A$10:$A$18</c:f>
              <c:strCache>
                <c:ptCount val="9"/>
                <c:pt idx="0">
                  <c:v>SECTORES</c:v>
                </c:pt>
                <c:pt idx="1">
                  <c:v>Publicidad</c:v>
                </c:pt>
                <c:pt idx="2">
                  <c:v>Educación Cultural y Artística</c:v>
                </c:pt>
                <c:pt idx="3">
                  <c:v>Audiovisual</c:v>
                </c:pt>
                <c:pt idx="4">
                  <c:v>Diseño</c:v>
                </c:pt>
                <c:pt idx="5">
                  <c:v>Artes Visuales</c:v>
                </c:pt>
                <c:pt idx="6">
                  <c:v>Editorial</c:v>
                </c:pt>
                <c:pt idx="7">
                  <c:v>Música</c:v>
                </c:pt>
                <c:pt idx="8">
                  <c:v>Artes Escénicas</c:v>
                </c:pt>
              </c:strCache>
            </c:strRef>
          </c:tx>
          <c:dLbls>
            <c:dLbl>
              <c:idx val="5"/>
              <c:layout>
                <c:manualLayout>
                  <c:x val="-5.1948051948051948E-3"/>
                  <c:y val="-1.5117154375428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1-4A50-84BC-8B14E3628B0E}"/>
                </c:ext>
              </c:extLst>
            </c:dLbl>
            <c:dLbl>
              <c:idx val="6"/>
              <c:layout>
                <c:manualLayout>
                  <c:x val="3.4632034632034632E-3"/>
                  <c:y val="-3.02343090767202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1-4A50-84BC-8B14E3628B0E}"/>
                </c:ext>
              </c:extLst>
            </c:dLbl>
            <c:dLbl>
              <c:idx val="7"/>
              <c:layout>
                <c:manualLayout>
                  <c:x val="3.4632034632034632E-3"/>
                  <c:y val="-6.71290927339258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4-4540-9B6C-1A2FC53FD4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'Valor agregado'!$A$11:$A$18</c:f>
              <c:strCache>
                <c:ptCount val="8"/>
                <c:pt idx="0">
                  <c:v>Publicidad</c:v>
                </c:pt>
                <c:pt idx="1">
                  <c:v>Educación Cultural y Artística</c:v>
                </c:pt>
                <c:pt idx="2">
                  <c:v>Audiovisual</c:v>
                </c:pt>
                <c:pt idx="3">
                  <c:v>Diseño</c:v>
                </c:pt>
                <c:pt idx="4">
                  <c:v>Artes Visuales</c:v>
                </c:pt>
                <c:pt idx="5">
                  <c:v>Editorial</c:v>
                </c:pt>
                <c:pt idx="6">
                  <c:v>Música</c:v>
                </c:pt>
                <c:pt idx="7">
                  <c:v>Artes Escénicas</c:v>
                </c:pt>
              </c:strCache>
            </c:strRef>
          </c:cat>
          <c:val>
            <c:numRef>
              <c:f>'Valor agregado'!$V$11:$V$18</c:f>
              <c:numCache>
                <c:formatCode>#\ ##0.0</c:formatCode>
                <c:ptCount val="8"/>
                <c:pt idx="0">
                  <c:v>223243.55157845136</c:v>
                </c:pt>
                <c:pt idx="1">
                  <c:v>146562.1639282289</c:v>
                </c:pt>
                <c:pt idx="2">
                  <c:v>142570.90891129783</c:v>
                </c:pt>
                <c:pt idx="3">
                  <c:v>56357.288231827057</c:v>
                </c:pt>
                <c:pt idx="4">
                  <c:v>4782.5919861815928</c:v>
                </c:pt>
                <c:pt idx="5">
                  <c:v>15851.24418286995</c:v>
                </c:pt>
                <c:pt idx="6">
                  <c:v>10422.488036206087</c:v>
                </c:pt>
                <c:pt idx="7">
                  <c:v>3240.9714172293652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5-472E-8753-6CE6454591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6.6124007226369842E-3"/>
          <c:y val="0.22944731249325648"/>
          <c:w val="0.32536323974478232"/>
          <c:h val="0.66090937182629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Composición</a:t>
            </a:r>
            <a:r>
              <a:rPr lang="es-CR" sz="1100" baseline="0">
                <a:solidFill>
                  <a:schemeClr val="bg1"/>
                </a:solidFill>
              </a:rPr>
              <a:t> porcentual de la producción</a:t>
            </a:r>
            <a:r>
              <a:rPr lang="es-CR" sz="1100">
                <a:solidFill>
                  <a:schemeClr val="bg1"/>
                </a:solidFill>
              </a:rPr>
              <a:t> 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según sector </a:t>
            </a:r>
            <a:r>
              <a:rPr lang="es-CR" sz="1100" b="1" i="0" u="none" strike="noStrike" baseline="0">
                <a:effectLst/>
              </a:rPr>
              <a:t>cultural,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6.4429163549126504E-4"/>
          <c:y val="0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1808149546917495"/>
          <c:y val="7.0357042146591178E-2"/>
          <c:w val="0.49084120141090959"/>
          <c:h val="0.89649508687447121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-3.1821797931583136E-3"/>
                  <c:y val="-2.97619047619050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2-49F8-942E-D4FBD6FF447C}"/>
                </c:ext>
              </c:extLst>
            </c:dLbl>
            <c:dLbl>
              <c:idx val="6"/>
              <c:layout>
                <c:manualLayout>
                  <c:x val="1.8395268464745074E-3"/>
                  <c:y val="-2.38094498542711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E2-49F8-942E-D4FBD6FF447C}"/>
                </c:ext>
              </c:extLst>
            </c:dLbl>
            <c:dLbl>
              <c:idx val="7"/>
              <c:layout>
                <c:manualLayout>
                  <c:x val="1.5082956259425742E-3"/>
                  <c:y val="-6.57462195923734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7C-419F-ACA3-481D9225D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'Producción cultural'!$A$11:$A$18</c:f>
              <c:strCache>
                <c:ptCount val="8"/>
                <c:pt idx="0">
                  <c:v>Publicidad</c:v>
                </c:pt>
                <c:pt idx="1">
                  <c:v>Audiovisual</c:v>
                </c:pt>
                <c:pt idx="2">
                  <c:v>Educación Cultural y Artística</c:v>
                </c:pt>
                <c:pt idx="3">
                  <c:v>Diseño</c:v>
                </c:pt>
                <c:pt idx="4">
                  <c:v>Música</c:v>
                </c:pt>
                <c:pt idx="5">
                  <c:v>Editorial</c:v>
                </c:pt>
                <c:pt idx="6">
                  <c:v>Artes Visuales</c:v>
                </c:pt>
                <c:pt idx="7">
                  <c:v>Artes Escénicas</c:v>
                </c:pt>
              </c:strCache>
            </c:strRef>
          </c:cat>
          <c:val>
            <c:numRef>
              <c:f>'Producción cultural'!$V$11:$V$18</c:f>
              <c:numCache>
                <c:formatCode>#\ ##0.0</c:formatCode>
                <c:ptCount val="8"/>
                <c:pt idx="0">
                  <c:v>379647.16364415974</c:v>
                </c:pt>
                <c:pt idx="1">
                  <c:v>283204.90596382227</c:v>
                </c:pt>
                <c:pt idx="2">
                  <c:v>176896.20250261115</c:v>
                </c:pt>
                <c:pt idx="3">
                  <c:v>119454.71062468726</c:v>
                </c:pt>
                <c:pt idx="4">
                  <c:v>35341.997795964955</c:v>
                </c:pt>
                <c:pt idx="5">
                  <c:v>28603.418327285133</c:v>
                </c:pt>
                <c:pt idx="6">
                  <c:v>17255.260725240183</c:v>
                </c:pt>
                <c:pt idx="7">
                  <c:v>9307.5697712902947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9-487E-81C4-48EAC7830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9.2959703566465948E-3"/>
          <c:y val="0.26026550400208237"/>
          <c:w val="0.24448286446294448"/>
          <c:h val="0.6620315429321335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anchor="t" anchorCtr="0"/>
          <a:lstStyle/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Composición</a:t>
            </a:r>
            <a:r>
              <a:rPr lang="es-CR" sz="1100" baseline="0">
                <a:solidFill>
                  <a:schemeClr val="bg1"/>
                </a:solidFill>
              </a:rPr>
              <a:t> porcentual de personas ocupadas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según</a:t>
            </a:r>
            <a:r>
              <a:rPr lang="es-CR" sz="1100" baseline="0">
                <a:solidFill>
                  <a:schemeClr val="bg1"/>
                </a:solidFill>
              </a:rPr>
              <a:t> </a:t>
            </a:r>
            <a:r>
              <a:rPr lang="es-CR" sz="1100">
                <a:solidFill>
                  <a:schemeClr val="bg1"/>
                </a:solidFill>
              </a:rPr>
              <a:t>sector</a:t>
            </a:r>
            <a:r>
              <a:rPr lang="es-CR" sz="1100" baseline="0">
                <a:solidFill>
                  <a:schemeClr val="bg1"/>
                </a:solidFill>
              </a:rPr>
              <a:t> </a:t>
            </a:r>
            <a:r>
              <a:rPr lang="es-CR" sz="1100">
                <a:solidFill>
                  <a:schemeClr val="bg1"/>
                </a:solidFill>
              </a:rPr>
              <a:t>cultural, </a:t>
            </a:r>
          </a:p>
          <a:p>
            <a:pPr algn="l">
              <a:defRPr sz="1100">
                <a:solidFill>
                  <a:schemeClr val="bg1"/>
                </a:solidFill>
              </a:defRPr>
            </a:pPr>
            <a:r>
              <a:rPr lang="es-CR" sz="1100">
                <a:solidFill>
                  <a:schemeClr val="bg1"/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1.582030030977047E-3"/>
          <c:y val="1.6492050063989915E-3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34167906733810965"/>
          <c:y val="0.17594086896162772"/>
          <c:w val="0.5071368252881433"/>
          <c:h val="0.75905511811023607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'Empleo cultural'!$A$10:$A$17</c:f>
              <c:strCache>
                <c:ptCount val="8"/>
                <c:pt idx="0">
                  <c:v>Educación Cultural y Artística</c:v>
                </c:pt>
                <c:pt idx="1">
                  <c:v>Audiovisual</c:v>
                </c:pt>
                <c:pt idx="2">
                  <c:v>Publicidad</c:v>
                </c:pt>
                <c:pt idx="3">
                  <c:v>Artes Visuales</c:v>
                </c:pt>
                <c:pt idx="4">
                  <c:v>Diseño</c:v>
                </c:pt>
                <c:pt idx="5">
                  <c:v>Editorial</c:v>
                </c:pt>
                <c:pt idx="6">
                  <c:v>Artes Escénicas</c:v>
                </c:pt>
                <c:pt idx="7">
                  <c:v>Música</c:v>
                </c:pt>
              </c:strCache>
            </c:strRef>
          </c:cat>
          <c:val>
            <c:numRef>
              <c:f>'Empleo cultural'!$V$10:$V$17</c:f>
              <c:numCache>
                <c:formatCode>#,##0</c:formatCode>
                <c:ptCount val="8"/>
                <c:pt idx="0">
                  <c:v>10963.161803520892</c:v>
                </c:pt>
                <c:pt idx="1">
                  <c:v>10131.233157537885</c:v>
                </c:pt>
                <c:pt idx="2">
                  <c:v>7625.8922630050156</c:v>
                </c:pt>
                <c:pt idx="3">
                  <c:v>4611.8825910931173</c:v>
                </c:pt>
                <c:pt idx="4">
                  <c:v>3032.2215326294818</c:v>
                </c:pt>
                <c:pt idx="5">
                  <c:v>1175</c:v>
                </c:pt>
                <c:pt idx="6">
                  <c:v>862</c:v>
                </c:pt>
                <c:pt idx="7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F-4099-8563-1913EB6846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1877740876884223E-4"/>
          <c:y val="0.2140426454957593"/>
          <c:w val="0.34187798547342241"/>
          <c:h val="0.701104867314579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Composición porcentual de</a:t>
            </a:r>
            <a:r>
              <a:rPr lang="es-CR" baseline="0">
                <a:solidFill>
                  <a:schemeClr val="bg1"/>
                </a:solidFill>
              </a:rPr>
              <a:t> las empresas 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 baseline="0">
                <a:solidFill>
                  <a:schemeClr val="bg1"/>
                </a:solidFill>
              </a:rPr>
              <a:t>y establecimientos fìsicos y jurídicos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según sector cultural, </a:t>
            </a:r>
          </a:p>
          <a:p>
            <a:pPr algn="l">
              <a:defRPr>
                <a:solidFill>
                  <a:schemeClr val="bg1"/>
                </a:solidFill>
              </a:defRPr>
            </a:pPr>
            <a:r>
              <a:rPr lang="es-CR">
                <a:solidFill>
                  <a:schemeClr val="bg1"/>
                </a:solidFill>
              </a:rPr>
              <a:t>2020.</a:t>
            </a:r>
          </a:p>
        </c:rich>
      </c:tx>
      <c:layout>
        <c:manualLayout>
          <c:xMode val="edge"/>
          <c:yMode val="edge"/>
          <c:x val="9.4899169632265714E-4"/>
          <c:y val="0"/>
        </c:manualLayout>
      </c:layout>
      <c:overlay val="0"/>
      <c:spPr>
        <a:solidFill>
          <a:schemeClr val="tx1"/>
        </a:solidFill>
      </c:spPr>
    </c:title>
    <c:autoTitleDeleted val="0"/>
    <c:plotArea>
      <c:layout>
        <c:manualLayout>
          <c:layoutTarget val="inner"/>
          <c:xMode val="edge"/>
          <c:yMode val="edge"/>
          <c:x val="0.46435679256145773"/>
          <c:y val="8.5726161409991813E-2"/>
          <c:w val="0.42968019045319222"/>
          <c:h val="0.86329396470557318"/>
        </c:manualLayout>
      </c:layout>
      <c:doughnutChart>
        <c:varyColors val="1"/>
        <c:ser>
          <c:idx val="0"/>
          <c:order val="0"/>
          <c:dLbls>
            <c:dLbl>
              <c:idx val="5"/>
              <c:layout>
                <c:manualLayout>
                  <c:x val="0"/>
                  <c:y val="-2.833529755037262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D-4FE6-B84D-40D1C2BCE71A}"/>
                </c:ext>
              </c:extLst>
            </c:dLbl>
            <c:dLbl>
              <c:idx val="6"/>
              <c:layout>
                <c:manualLayout>
                  <c:x val="-3.2720287188300751E-3"/>
                  <c:y val="-4.07507548445767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D-4FE6-B84D-40D1C2BCE71A}"/>
                </c:ext>
              </c:extLst>
            </c:dLbl>
            <c:dLbl>
              <c:idx val="7"/>
              <c:layout>
                <c:manualLayout>
                  <c:x val="1.5816528272044287E-3"/>
                  <c:y val="-5.26519486708126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1-460D-B3EB-1E6FD9F038F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'Empresas y establecimientos'!$A$10:$A$17</c:f>
              <c:strCache>
                <c:ptCount val="8"/>
                <c:pt idx="0">
                  <c:v>Educación Cultural y Artística</c:v>
                </c:pt>
                <c:pt idx="1">
                  <c:v>Artes Visuales</c:v>
                </c:pt>
                <c:pt idx="2">
                  <c:v>Diseño</c:v>
                </c:pt>
                <c:pt idx="3">
                  <c:v>Música</c:v>
                </c:pt>
                <c:pt idx="4">
                  <c:v>Publicidad</c:v>
                </c:pt>
                <c:pt idx="5">
                  <c:v>Artes Escénicas</c:v>
                </c:pt>
                <c:pt idx="6">
                  <c:v>Audiovisual</c:v>
                </c:pt>
                <c:pt idx="7">
                  <c:v>Editorial</c:v>
                </c:pt>
              </c:strCache>
            </c:strRef>
          </c:cat>
          <c:val>
            <c:numRef>
              <c:f>'Empresas y establecimientos'!$V$10:$V$17</c:f>
              <c:numCache>
                <c:formatCode>#,##0</c:formatCode>
                <c:ptCount val="8"/>
                <c:pt idx="0">
                  <c:v>5577</c:v>
                </c:pt>
                <c:pt idx="1">
                  <c:v>1752</c:v>
                </c:pt>
                <c:pt idx="2">
                  <c:v>1166</c:v>
                </c:pt>
                <c:pt idx="3">
                  <c:v>1401</c:v>
                </c:pt>
                <c:pt idx="4">
                  <c:v>611</c:v>
                </c:pt>
                <c:pt idx="5">
                  <c:v>788</c:v>
                </c:pt>
                <c:pt idx="6">
                  <c:v>492</c:v>
                </c:pt>
                <c:pt idx="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D-4FE6-B84D-40D1C2BCE71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"/>
          <c:y val="0.3041535733436142"/>
          <c:w val="0.31729010646285349"/>
          <c:h val="0.611537759242007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434341</xdr:colOff>
      <xdr:row>0</xdr:row>
      <xdr:rowOff>15240</xdr:rowOff>
    </xdr:from>
    <xdr:to>
      <xdr:col>29</xdr:col>
      <xdr:colOff>74295</xdr:colOff>
      <xdr:row>23</xdr:row>
      <xdr:rowOff>72390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4AD0430-A120-4809-9AE1-57EFD0902D7C}"/>
            </a:ext>
          </a:extLst>
        </xdr:cNvPr>
        <xdr:cNvGrpSpPr/>
      </xdr:nvGrpSpPr>
      <xdr:grpSpPr>
        <a:xfrm>
          <a:off x="0" y="0"/>
          <a:ext cx="3314700" cy="784860"/>
          <a:chOff x="0" y="0"/>
          <a:chExt cx="7036345" cy="73660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BF5C13E3-9C3C-674C-5FDE-2B187925C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5BCD448-FBF4-752C-336D-240355BD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571500</xdr:colOff>
      <xdr:row>0</xdr:row>
      <xdr:rowOff>144780</xdr:rowOff>
    </xdr:from>
    <xdr:to>
      <xdr:col>42</xdr:col>
      <xdr:colOff>384810</xdr:colOff>
      <xdr:row>22</xdr:row>
      <xdr:rowOff>154306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792480</xdr:colOff>
      <xdr:row>4</xdr:row>
      <xdr:rowOff>22860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A8A2755-957A-444A-B336-D1DDF2E51E93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78470E-58AA-6C2C-530C-975549A4D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1F007740-CD5C-9014-6B64-8BB43B7645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476250</xdr:colOff>
      <xdr:row>0</xdr:row>
      <xdr:rowOff>0</xdr:rowOff>
    </xdr:from>
    <xdr:to>
      <xdr:col>41</xdr:col>
      <xdr:colOff>161925</xdr:colOff>
      <xdr:row>20</xdr:row>
      <xdr:rowOff>38099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ED1934C-E95D-42BD-A4F8-2DBC2C2401A3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9EDDE3A-0768-6413-818E-C5DE59F66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FE16FA84-047F-5392-835A-701EFA6E26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542924</xdr:colOff>
      <xdr:row>0</xdr:row>
      <xdr:rowOff>0</xdr:rowOff>
    </xdr:from>
    <xdr:to>
      <xdr:col>41</xdr:col>
      <xdr:colOff>533399</xdr:colOff>
      <xdr:row>22</xdr:row>
      <xdr:rowOff>180975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0301F85-FE5C-40EA-A35B-4F0380690237}"/>
            </a:ext>
          </a:extLst>
        </xdr:cNvPr>
        <xdr:cNvGrpSpPr/>
      </xdr:nvGrpSpPr>
      <xdr:grpSpPr>
        <a:xfrm>
          <a:off x="0" y="0"/>
          <a:ext cx="4472940" cy="784860"/>
          <a:chOff x="0" y="0"/>
          <a:chExt cx="7036345" cy="7366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D0CB8DB-FFE9-B463-6040-507770C11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9A2DF65-D6FB-DFA6-2C99-DA0D6A1A1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323850</xdr:colOff>
      <xdr:row>0</xdr:row>
      <xdr:rowOff>145256</xdr:rowOff>
    </xdr:from>
    <xdr:to>
      <xdr:col>41</xdr:col>
      <xdr:colOff>490537</xdr:colOff>
      <xdr:row>21</xdr:row>
      <xdr:rowOff>100013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358140</xdr:colOff>
      <xdr:row>4</xdr:row>
      <xdr:rowOff>22860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152E1D-A24D-4C8D-83B6-89CC2CC4FB56}"/>
            </a:ext>
          </a:extLst>
        </xdr:cNvPr>
        <xdr:cNvGrpSpPr/>
      </xdr:nvGrpSpPr>
      <xdr:grpSpPr>
        <a:xfrm>
          <a:off x="0" y="0"/>
          <a:ext cx="3886200" cy="784860"/>
          <a:chOff x="0" y="0"/>
          <a:chExt cx="7036345" cy="73660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779268A-A166-94FF-4CD6-D2271C92F6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5F0CFA8-A1BC-4CF0-016D-9E6449E958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541020</xdr:colOff>
      <xdr:row>4</xdr:row>
      <xdr:rowOff>22860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4D6C48D-6D85-485C-A4F6-C7CC30686F55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68A4DDC-CD6F-7318-6963-DB24150EC6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D714AD4-3C24-5889-1628-FE9179D947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2E674E6-7FE4-42FF-9414-B62DA57BCDD5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4A6ED456-B738-407F-31A7-5623BD2FAB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4AC078-9692-F437-E275-75A7E1506B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2AF6901-CB01-4330-87A6-BF8B56E3CDAF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ACBA19D-83B1-5ECB-62AA-749CB6100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DB10EF3-D07E-EDC0-AECE-D668EEF20C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754380</xdr:colOff>
      <xdr:row>4</xdr:row>
      <xdr:rowOff>22860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601111E-C8AC-4C27-A0A7-E8F135A45C9A}"/>
            </a:ext>
          </a:extLst>
        </xdr:cNvPr>
        <xdr:cNvGrpSpPr/>
      </xdr:nvGrpSpPr>
      <xdr:grpSpPr>
        <a:xfrm>
          <a:off x="0" y="0"/>
          <a:ext cx="6370320" cy="784860"/>
          <a:chOff x="0" y="0"/>
          <a:chExt cx="7036345" cy="7366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9CCCB47-DE05-4831-D698-95158B820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16925" y="112176"/>
            <a:ext cx="1719420" cy="525122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890E337F-64DC-7FC4-FE29-96798347E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77180" cy="736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-ET%20CSCCR\1_ET%20CSCCR\1_Medicion-Sectores\1_Indicadores%20publicados\CSCCR%20Principales%20resultados%202010-2021%20VERS%20FINAL.xlsx" TargetMode="External"/><Relationship Id="rId1" Type="http://schemas.openxmlformats.org/officeDocument/2006/relationships/externalLinkPath" Target="file:///E:\2-ET%20CSCCR\1_ET%20CSCCR\1_Medicion-Sectores\1_Indicadores%20publicados\CSCCR%20Principales%20resultados%202010-2021%20VER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B cultural"/>
      <sheetName val="COMPARATIVO2020 BCCR"/>
      <sheetName val="Comparativo2019 BCCR"/>
      <sheetName val="PIB Costa Rica"/>
      <sheetName val="Valor agregado"/>
      <sheetName val="Producción cultural"/>
      <sheetName val="Empleo cultural"/>
      <sheetName val="Empresas y establecimientos"/>
      <sheetName val="Comercio exterior cultural"/>
      <sheetName val="Ocupados Costa Rica"/>
      <sheetName val="TC"/>
    </sheetNames>
    <sheetDataSet>
      <sheetData sheetId="0">
        <row r="9">
          <cell r="A9" t="str">
            <v>Publicidad</v>
          </cell>
        </row>
      </sheetData>
      <sheetData sheetId="1"/>
      <sheetData sheetId="2"/>
      <sheetData sheetId="3">
        <row r="21">
          <cell r="B21">
            <v>40326625.899999999</v>
          </cell>
        </row>
        <row r="22">
          <cell r="B22">
            <v>44810030.600000001</v>
          </cell>
        </row>
        <row r="23">
          <cell r="B23">
            <v>47059272</v>
          </cell>
        </row>
        <row r="24">
          <cell r="B24">
            <v>49115935</v>
          </cell>
        </row>
      </sheetData>
      <sheetData sheetId="4">
        <row r="10">
          <cell r="X10">
            <v>287456.13630176114</v>
          </cell>
          <cell r="Z10">
            <v>333498.81032926432</v>
          </cell>
        </row>
        <row r="12">
          <cell r="X12">
            <v>152037.35623331627</v>
          </cell>
          <cell r="Z12">
            <v>184957.358074171</v>
          </cell>
        </row>
        <row r="13">
          <cell r="X13">
            <v>52692.908936236432</v>
          </cell>
          <cell r="Z13">
            <v>60976.199903522851</v>
          </cell>
        </row>
        <row r="14">
          <cell r="X14">
            <v>5794.8951387006964</v>
          </cell>
          <cell r="Z14">
            <v>9864.7164766493588</v>
          </cell>
        </row>
        <row r="15">
          <cell r="X15">
            <v>17134.160956773485</v>
          </cell>
          <cell r="Z15">
            <v>17168.854306778547</v>
          </cell>
          <cell r="AB15">
            <v>15907.284623903626</v>
          </cell>
          <cell r="AD15">
            <v>15378.375371680504</v>
          </cell>
        </row>
        <row r="16">
          <cell r="X16">
            <v>9034.6847131367613</v>
          </cell>
        </row>
        <row r="17">
          <cell r="X17">
            <v>2891.8301615865394</v>
          </cell>
        </row>
        <row r="29">
          <cell r="X29">
            <v>287456.13630176114</v>
          </cell>
          <cell r="Z29">
            <v>333498.81032926432</v>
          </cell>
        </row>
        <row r="30">
          <cell r="X30">
            <v>218321.97517119828</v>
          </cell>
          <cell r="Z30">
            <v>253291.23227307404</v>
          </cell>
        </row>
        <row r="31">
          <cell r="X31">
            <v>69134.161130562861</v>
          </cell>
          <cell r="Z31">
            <v>80207.578056190294</v>
          </cell>
        </row>
        <row r="39">
          <cell r="X39">
            <v>152037.35623331627</v>
          </cell>
          <cell r="Z39">
            <v>184957.358074171</v>
          </cell>
        </row>
        <row r="40">
          <cell r="X40">
            <v>113323.05653501948</v>
          </cell>
          <cell r="Z40">
            <v>126974.75656105686</v>
          </cell>
        </row>
        <row r="41">
          <cell r="X41">
            <v>28705.679487359565</v>
          </cell>
          <cell r="Z41">
            <v>44084.471358620154</v>
          </cell>
        </row>
        <row r="42">
          <cell r="X42">
            <v>4299.6504692369754</v>
          </cell>
          <cell r="Z42">
            <v>7333.0001908994909</v>
          </cell>
        </row>
        <row r="43">
          <cell r="X43">
            <v>3862.9134470297831</v>
          </cell>
          <cell r="Z43">
            <v>4560.7046212304749</v>
          </cell>
        </row>
        <row r="44">
          <cell r="X44">
            <v>1846.0562946704681</v>
          </cell>
          <cell r="Z44">
            <v>2004.4253423640121</v>
          </cell>
        </row>
        <row r="45">
          <cell r="X45">
            <v>52692.908936236432</v>
          </cell>
          <cell r="Z45">
            <v>60976.199903522851</v>
          </cell>
        </row>
        <row r="46">
          <cell r="X46">
            <v>45199.126443319044</v>
          </cell>
          <cell r="Z46">
            <v>51318.912635674234</v>
          </cell>
        </row>
        <row r="47">
          <cell r="X47">
            <v>7493.7824929173876</v>
          </cell>
          <cell r="Z47">
            <v>9657.2872678486128</v>
          </cell>
        </row>
        <row r="48">
          <cell r="X48">
            <v>5794.8951387006964</v>
          </cell>
          <cell r="Z48">
            <v>9864.7164766493588</v>
          </cell>
        </row>
        <row r="49">
          <cell r="X49">
            <v>3085.384546474399</v>
          </cell>
          <cell r="Z49">
            <v>6826.3133628342721</v>
          </cell>
        </row>
        <row r="50">
          <cell r="X50">
            <v>2709.5105922262969</v>
          </cell>
          <cell r="Z50">
            <v>3038.4031138150872</v>
          </cell>
        </row>
        <row r="51">
          <cell r="X51">
            <v>17134.160956773485</v>
          </cell>
          <cell r="Z51">
            <v>17168.854306778547</v>
          </cell>
          <cell r="AB51">
            <v>15907.284623903626</v>
          </cell>
          <cell r="AD51">
            <v>15378.375371680504</v>
          </cell>
        </row>
        <row r="52">
          <cell r="X52">
            <v>8522.0202972985135</v>
          </cell>
          <cell r="Z52">
            <v>7692.3945687668165</v>
          </cell>
          <cell r="AB52">
            <v>7555.0835429870358</v>
          </cell>
          <cell r="AD52">
            <v>5515.2335453983105</v>
          </cell>
        </row>
        <row r="53">
          <cell r="X53">
            <v>8612.1406594749715</v>
          </cell>
          <cell r="Z53">
            <v>9476.4597380117302</v>
          </cell>
          <cell r="AB53">
            <v>8352.2010809165913</v>
          </cell>
          <cell r="AD53">
            <v>9863.1418262821935</v>
          </cell>
        </row>
        <row r="54">
          <cell r="X54">
            <v>9034.6847131367613</v>
          </cell>
        </row>
        <row r="55">
          <cell r="X55">
            <v>2678.55452012157</v>
          </cell>
        </row>
        <row r="56">
          <cell r="X56">
            <v>219.21707077257219</v>
          </cell>
        </row>
        <row r="57">
          <cell r="X57">
            <v>895.73724125243643</v>
          </cell>
        </row>
        <row r="58">
          <cell r="X58">
            <v>5241.1758809901821</v>
          </cell>
        </row>
        <row r="59">
          <cell r="X59">
            <v>2891.8301615865394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1"/>
  <sheetViews>
    <sheetView topLeftCell="Q25" zoomScaleNormal="100" workbookViewId="0">
      <selection activeCell="R16" sqref="R16"/>
    </sheetView>
  </sheetViews>
  <sheetFormatPr baseColWidth="10" defaultColWidth="11.44140625" defaultRowHeight="15" customHeight="1"/>
  <cols>
    <col min="1" max="1" width="43.109375" style="21" customWidth="1"/>
    <col min="2" max="9" width="14.44140625" style="21" bestFit="1" customWidth="1"/>
    <col min="10" max="16" width="14.44140625" style="21" customWidth="1"/>
    <col min="17" max="16384" width="11.44140625" style="21"/>
  </cols>
  <sheetData>
    <row r="1" spans="1:16" ht="15" customHeight="1">
      <c r="A1" s="1"/>
      <c r="B1" s="1"/>
    </row>
    <row r="2" spans="1:16" ht="15" customHeight="1">
      <c r="A2" s="1"/>
      <c r="B2" s="1"/>
    </row>
    <row r="3" spans="1:16" ht="15" customHeight="1">
      <c r="A3" s="1"/>
      <c r="B3" s="1"/>
    </row>
    <row r="4" spans="1:16" ht="15" customHeight="1">
      <c r="A4" s="1"/>
      <c r="B4" s="1"/>
    </row>
    <row r="5" spans="1:16" ht="15" customHeight="1">
      <c r="A5" s="11" t="s">
        <v>0</v>
      </c>
      <c r="B5" s="1"/>
    </row>
    <row r="6" spans="1:16" ht="15" customHeight="1">
      <c r="A6" s="56" t="s">
        <v>100</v>
      </c>
      <c r="B6" s="1"/>
    </row>
    <row r="7" spans="1:16" ht="15" customHeight="1">
      <c r="A7" s="112" t="s">
        <v>113</v>
      </c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15" customHeight="1">
      <c r="A8" s="113"/>
      <c r="B8" s="11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16" ht="15" customHeight="1">
      <c r="A9" s="115" t="s">
        <v>1</v>
      </c>
      <c r="B9" s="115">
        <v>2010</v>
      </c>
      <c r="C9" s="115">
        <v>2011</v>
      </c>
      <c r="D9" s="115">
        <v>2012</v>
      </c>
      <c r="E9" s="115">
        <v>2013</v>
      </c>
      <c r="F9" s="115">
        <v>2014</v>
      </c>
      <c r="G9" s="115">
        <v>2015</v>
      </c>
      <c r="H9" s="115">
        <v>2016</v>
      </c>
      <c r="I9" s="115">
        <v>2017</v>
      </c>
      <c r="J9" s="115">
        <v>2018</v>
      </c>
      <c r="K9" s="115">
        <v>2019</v>
      </c>
      <c r="L9" s="115">
        <v>2020</v>
      </c>
      <c r="M9" s="115">
        <v>2021</v>
      </c>
      <c r="N9" s="115">
        <v>2022</v>
      </c>
      <c r="O9" s="115">
        <v>2023</v>
      </c>
      <c r="P9" s="115">
        <v>2024</v>
      </c>
    </row>
    <row r="10" spans="1:16" ht="15" customHeight="1">
      <c r="A10" s="116" t="s">
        <v>4</v>
      </c>
      <c r="B10" s="117">
        <v>9.0322576066328014E-3</v>
      </c>
      <c r="C10" s="117">
        <v>8.5840161991361744E-3</v>
      </c>
      <c r="D10" s="117">
        <v>8.8624991514195377E-3</v>
      </c>
      <c r="E10" s="117">
        <v>8.9228023938790809E-3</v>
      </c>
      <c r="F10" s="117">
        <v>8.1454221834229897E-3</v>
      </c>
      <c r="G10" s="117">
        <v>7.6569534490930624E-3</v>
      </c>
      <c r="H10" s="117">
        <v>7.8308943779271233E-3</v>
      </c>
      <c r="I10" s="117">
        <v>7.0360000010001511E-3</v>
      </c>
      <c r="J10" s="117">
        <v>6.8717836728625237E-3</v>
      </c>
      <c r="K10" s="117">
        <v>7.3519192150495625E-3</v>
      </c>
      <c r="L10" s="117">
        <v>6.1170583962290737E-3</v>
      </c>
      <c r="M10" s="117">
        <f>'[1]Valor agregado'!X10/'[1]PIB Costa Rica'!$B$21</f>
        <v>7.1281970630168974E-3</v>
      </c>
      <c r="N10" s="117">
        <f>'[1]Valor agregado'!Z10/'[1]PIB Costa Rica'!$B$22</f>
        <v>7.4425035168189397E-3</v>
      </c>
      <c r="O10" s="117" t="s">
        <v>40</v>
      </c>
      <c r="P10" s="117" t="s">
        <v>40</v>
      </c>
    </row>
    <row r="11" spans="1:16" ht="15" customHeight="1">
      <c r="A11" s="116" t="s">
        <v>6</v>
      </c>
      <c r="B11" s="117">
        <v>3.4488570265496063E-3</v>
      </c>
      <c r="C11" s="117">
        <v>4.5972758313135671E-3</v>
      </c>
      <c r="D11" s="117">
        <v>4.6677342862640695E-3</v>
      </c>
      <c r="E11" s="117">
        <v>5.1138467346810036E-3</v>
      </c>
      <c r="F11" s="117">
        <v>5.1280191450616434E-3</v>
      </c>
      <c r="G11" s="117">
        <v>5.2282174516041892E-3</v>
      </c>
      <c r="H11" s="117">
        <v>5.1265264128568279E-3</v>
      </c>
      <c r="I11" s="117">
        <v>5.0692981878183033E-3</v>
      </c>
      <c r="J11" s="117">
        <v>4.9361650302101731E-3</v>
      </c>
      <c r="K11" s="117">
        <v>5.3423661672777267E-3</v>
      </c>
      <c r="L11" s="117">
        <v>4.015924800907943E-3</v>
      </c>
      <c r="M11" s="117" t="s">
        <v>40</v>
      </c>
      <c r="N11" s="117" t="s">
        <v>40</v>
      </c>
      <c r="O11" s="117" t="s">
        <v>40</v>
      </c>
      <c r="P11" s="117" t="s">
        <v>40</v>
      </c>
    </row>
    <row r="12" spans="1:16" ht="15" customHeight="1">
      <c r="A12" s="116" t="s">
        <v>3</v>
      </c>
      <c r="B12" s="117">
        <v>4.4973620299404863E-3</v>
      </c>
      <c r="C12" s="117">
        <v>4.5819575831049829E-3</v>
      </c>
      <c r="D12" s="117">
        <v>4.2915549287298564E-3</v>
      </c>
      <c r="E12" s="117">
        <v>4.3074844559920613E-3</v>
      </c>
      <c r="F12" s="117">
        <v>4.3859080622307249E-3</v>
      </c>
      <c r="G12" s="117">
        <v>4.3112178554409256E-3</v>
      </c>
      <c r="H12" s="117">
        <v>4.3379977494751162E-3</v>
      </c>
      <c r="I12" s="117">
        <v>4.6454245651295746E-3</v>
      </c>
      <c r="J12" s="117">
        <v>4.7000615830153957E-3</v>
      </c>
      <c r="K12" s="117">
        <v>5.1309831316468024E-3</v>
      </c>
      <c r="L12" s="117">
        <v>3.9065611044419787E-3</v>
      </c>
      <c r="M12" s="117">
        <f>'[1]Valor agregado'!X12/'[1]PIB Costa Rica'!$B$21</f>
        <v>3.7701482045716171E-3</v>
      </c>
      <c r="N12" s="117">
        <f>'[1]Valor agregado'!Z12/'[1]PIB Costa Rica'!$B$22</f>
        <v>4.1275883010481809E-3</v>
      </c>
      <c r="O12" s="117" t="s">
        <v>40</v>
      </c>
      <c r="P12" s="117" t="s">
        <v>40</v>
      </c>
    </row>
    <row r="13" spans="1:16" ht="15" customHeight="1">
      <c r="A13" s="113" t="s">
        <v>7</v>
      </c>
      <c r="B13" s="117">
        <v>1.2689682259040499E-3</v>
      </c>
      <c r="C13" s="117">
        <v>1.2772616730462047E-3</v>
      </c>
      <c r="D13" s="117">
        <v>1.4008444524204388E-3</v>
      </c>
      <c r="E13" s="117">
        <v>1.4306610101009836E-3</v>
      </c>
      <c r="F13" s="117">
        <v>1.3500852471918993E-3</v>
      </c>
      <c r="G13" s="117">
        <v>1.3131122427048124E-3</v>
      </c>
      <c r="H13" s="117">
        <v>1.3472045647497711E-3</v>
      </c>
      <c r="I13" s="117">
        <v>1.3099801069363377E-3</v>
      </c>
      <c r="J13" s="117">
        <v>1.4621048315508435E-3</v>
      </c>
      <c r="K13" s="117">
        <v>1.4832886511865122E-3</v>
      </c>
      <c r="L13" s="117">
        <v>1.5442364212972673E-3</v>
      </c>
      <c r="M13" s="117">
        <f>+'[1]Valor agregado'!X13/'[1]PIB Costa Rica'!B21</f>
        <v>1.3066530551527355E-3</v>
      </c>
      <c r="N13" s="117">
        <f>+'[1]Valor agregado'!Z13/'[1]PIB Costa Rica'!B22</f>
        <v>1.3607712176729209E-3</v>
      </c>
      <c r="O13" s="117" t="s">
        <v>40</v>
      </c>
      <c r="P13" s="117" t="s">
        <v>40</v>
      </c>
    </row>
    <row r="14" spans="1:16" ht="15" customHeight="1">
      <c r="A14" s="113" t="s">
        <v>74</v>
      </c>
      <c r="B14" s="117">
        <v>6.4589301944684911E-4</v>
      </c>
      <c r="C14" s="117">
        <v>6.8242089240445674E-4</v>
      </c>
      <c r="D14" s="117">
        <v>7.0270332357075986E-4</v>
      </c>
      <c r="E14" s="117">
        <v>7.1280384334317267E-4</v>
      </c>
      <c r="F14" s="117">
        <v>7.0783423435382266E-4</v>
      </c>
      <c r="G14" s="117">
        <v>6.805128281588286E-4</v>
      </c>
      <c r="H14" s="117">
        <v>7.7252463481777606E-4</v>
      </c>
      <c r="I14" s="117">
        <v>7.4064580119384842E-4</v>
      </c>
      <c r="J14" s="117">
        <v>7.2815236327505666E-4</v>
      </c>
      <c r="K14" s="117">
        <v>7.3991485215303145E-4</v>
      </c>
      <c r="L14" s="117">
        <v>1.3104698549166907E-4</v>
      </c>
      <c r="M14" s="117">
        <f>+'[1]Valor agregado'!X14/'[1]PIB Costa Rica'!B21</f>
        <v>1.4369898322439856E-4</v>
      </c>
      <c r="N14" s="117">
        <f>+'[1]Valor agregado'!Z14/'[1]PIB Costa Rica'!B22</f>
        <v>2.2014527427368814E-4</v>
      </c>
      <c r="O14" s="117" t="s">
        <v>40</v>
      </c>
      <c r="P14" s="117" t="s">
        <v>40</v>
      </c>
    </row>
    <row r="15" spans="1:16" ht="15" customHeight="1">
      <c r="A15" s="118" t="s">
        <v>2</v>
      </c>
      <c r="B15" s="117">
        <v>1.8886949502640374E-3</v>
      </c>
      <c r="C15" s="117">
        <v>1.7285095114024809E-3</v>
      </c>
      <c r="D15" s="117">
        <v>1.7916728869862497E-3</v>
      </c>
      <c r="E15" s="117">
        <v>1.6201947062232526E-3</v>
      </c>
      <c r="F15" s="117">
        <v>1.4621955612752727E-3</v>
      </c>
      <c r="G15" s="117">
        <v>1.2213422989641523E-3</v>
      </c>
      <c r="H15" s="117">
        <v>1.136434838036761E-3</v>
      </c>
      <c r="I15" s="117">
        <v>9.5953895529968789E-4</v>
      </c>
      <c r="J15" s="117">
        <v>8.2859068139260936E-4</v>
      </c>
      <c r="K15" s="117">
        <v>6.0766639785618613E-4</v>
      </c>
      <c r="L15" s="117">
        <v>4.3433723229146685E-4</v>
      </c>
      <c r="M15" s="117">
        <f>'[1]Valor agregado'!X15/'[1]PIB Costa Rica'!$B$21</f>
        <v>4.2488456632255677E-4</v>
      </c>
      <c r="N15" s="117">
        <f>'[1]Valor agregado'!Z15/'[1]PIB Costa Rica'!$B$22</f>
        <v>3.8314756934753236E-4</v>
      </c>
      <c r="O15" s="117">
        <f>'[1]Valor agregado'!AB15/'[1]PIB Costa Rica'!$B$23</f>
        <v>3.3802657686467452E-4</v>
      </c>
      <c r="P15" s="117">
        <f>'[1]Valor agregado'!AD15/'[1]PIB Costa Rica'!$B$24</f>
        <v>3.1310358586638949E-4</v>
      </c>
    </row>
    <row r="16" spans="1:16" ht="15" customHeight="1">
      <c r="A16" s="113" t="s">
        <v>32</v>
      </c>
      <c r="B16" s="117">
        <v>5.7780953132237291E-4</v>
      </c>
      <c r="C16" s="117">
        <v>5.9772112807789774E-4</v>
      </c>
      <c r="D16" s="117">
        <v>5.9132468833380007E-4</v>
      </c>
      <c r="E16" s="117">
        <v>5.4203404315456612E-4</v>
      </c>
      <c r="F16" s="117">
        <v>5.0668681630590157E-4</v>
      </c>
      <c r="G16" s="117">
        <v>5.7316570266288886E-4</v>
      </c>
      <c r="H16" s="117">
        <v>5.8974107156051843E-4</v>
      </c>
      <c r="I16" s="117">
        <v>5.8036970455841298E-4</v>
      </c>
      <c r="J16" s="117">
        <v>6.2289243734438824E-4</v>
      </c>
      <c r="K16" s="117">
        <v>5.6819667086002766E-4</v>
      </c>
      <c r="L16" s="117">
        <v>2.8558481309175459E-4</v>
      </c>
      <c r="M16" s="117">
        <f>+'[1]Valor agregado'!X16/'[1]PIB Costa Rica'!B21</f>
        <v>2.2403770490346829E-4</v>
      </c>
      <c r="N16" s="117" t="s">
        <v>40</v>
      </c>
      <c r="O16" s="117" t="s">
        <v>40</v>
      </c>
      <c r="P16" s="117" t="s">
        <v>40</v>
      </c>
    </row>
    <row r="17" spans="1:16" ht="15" customHeight="1">
      <c r="A17" s="113" t="s">
        <v>33</v>
      </c>
      <c r="B17" s="117">
        <v>1.1104112170325549E-4</v>
      </c>
      <c r="C17" s="117">
        <v>1.1460599744883984E-4</v>
      </c>
      <c r="D17" s="117">
        <v>1.3163687773552407E-4</v>
      </c>
      <c r="E17" s="117">
        <v>1.4259059513586106E-4</v>
      </c>
      <c r="F17" s="117">
        <v>1.4406042085816166E-4</v>
      </c>
      <c r="G17" s="117">
        <v>1.3140185479373567E-4</v>
      </c>
      <c r="H17" s="117">
        <v>1.3468661978776112E-4</v>
      </c>
      <c r="I17" s="117">
        <v>1.39162832832778E-4</v>
      </c>
      <c r="J17" s="117">
        <v>1.9654142996679256E-4</v>
      </c>
      <c r="K17" s="117">
        <v>1.804842927296603E-4</v>
      </c>
      <c r="L17" s="117">
        <v>8.8805303801728987E-5</v>
      </c>
      <c r="M17" s="117">
        <f>+'[1]Valor agregado'!X17/'[1]PIB Costa Rica'!B21</f>
        <v>7.1710193874329056E-5</v>
      </c>
      <c r="N17" s="117" t="s">
        <v>40</v>
      </c>
      <c r="O17" s="117" t="s">
        <v>40</v>
      </c>
      <c r="P17" s="117" t="s">
        <v>40</v>
      </c>
    </row>
    <row r="18" spans="1:16" ht="15" customHeight="1">
      <c r="A18" s="119" t="s">
        <v>5</v>
      </c>
      <c r="B18" s="120">
        <v>2.1470883511763458E-2</v>
      </c>
      <c r="C18" s="120">
        <v>2.2163768815934601E-2</v>
      </c>
      <c r="D18" s="120">
        <v>2.2439970595460237E-2</v>
      </c>
      <c r="E18" s="120">
        <v>2.2792417782509979E-2</v>
      </c>
      <c r="F18" s="120">
        <v>2.1830211670700414E-2</v>
      </c>
      <c r="G18" s="120">
        <v>2.1115923683422595E-2</v>
      </c>
      <c r="H18" s="120">
        <v>2.1276010269211654E-2</v>
      </c>
      <c r="I18" s="120">
        <v>2.0480420154769093E-2</v>
      </c>
      <c r="J18" s="120">
        <v>2.0346292029617782E-2</v>
      </c>
      <c r="K18" s="120">
        <v>2.1404819378759508E-2</v>
      </c>
      <c r="L18" s="120">
        <v>1.6523555057552881E-2</v>
      </c>
      <c r="M18" s="120">
        <f>SUM(M10:M17)</f>
        <v>1.3069329771066004E-2</v>
      </c>
      <c r="N18" s="120">
        <f>SUM(N10:N17)</f>
        <v>1.3534155879161264E-2</v>
      </c>
      <c r="O18" s="120">
        <f>+O15</f>
        <v>3.3802657686467452E-4</v>
      </c>
      <c r="P18" s="120">
        <f>+P15</f>
        <v>3.1310358586638949E-4</v>
      </c>
    </row>
    <row r="19" spans="1:16" ht="15" customHeight="1">
      <c r="B19" s="32"/>
      <c r="C19" s="32"/>
      <c r="D19" s="32"/>
      <c r="E19" s="26"/>
      <c r="F19" s="26"/>
      <c r="G19" s="26"/>
    </row>
    <row r="20" spans="1:16" ht="15" customHeight="1">
      <c r="A20" s="19" t="s">
        <v>83</v>
      </c>
      <c r="B20" s="46"/>
      <c r="C20" s="27"/>
      <c r="D20" s="32"/>
      <c r="E20" s="18"/>
      <c r="F20" s="32"/>
      <c r="G20" s="32"/>
    </row>
    <row r="21" spans="1:16" ht="15" customHeight="1">
      <c r="A21" s="1"/>
      <c r="B21" s="32"/>
      <c r="C21" s="26"/>
      <c r="D21" s="26"/>
      <c r="E21" s="26"/>
      <c r="F21" s="26"/>
      <c r="G21" s="26"/>
      <c r="I21" s="22"/>
      <c r="J21" s="22"/>
      <c r="K21" s="22"/>
      <c r="L21" s="22"/>
      <c r="M21" s="22"/>
      <c r="N21" s="22"/>
      <c r="O21" s="22"/>
      <c r="P21" s="22"/>
    </row>
    <row r="22" spans="1:16" ht="15" customHeight="1">
      <c r="A22" s="1"/>
      <c r="B22" s="32"/>
      <c r="C22" s="26"/>
      <c r="D22" s="26"/>
      <c r="E22" s="26"/>
      <c r="F22" s="12"/>
      <c r="G22" s="12"/>
    </row>
    <row r="23" spans="1:16" ht="15" customHeight="1">
      <c r="A23" s="2" t="s">
        <v>0</v>
      </c>
      <c r="B23" s="32"/>
      <c r="C23" s="26"/>
      <c r="D23" s="26"/>
      <c r="E23" s="26"/>
      <c r="F23" s="26"/>
      <c r="G23" s="26"/>
      <c r="H23" s="1"/>
    </row>
    <row r="24" spans="1:16" ht="15" customHeight="1">
      <c r="A24" s="3" t="s">
        <v>99</v>
      </c>
      <c r="B24" s="32"/>
      <c r="C24" s="26"/>
      <c r="D24" s="26"/>
      <c r="E24" s="26"/>
      <c r="F24" s="26"/>
      <c r="G24" s="26"/>
    </row>
    <row r="25" spans="1:16" ht="15" customHeight="1">
      <c r="A25" s="112" t="s">
        <v>113</v>
      </c>
      <c r="B25" s="121"/>
      <c r="C25" s="122"/>
      <c r="D25" s="122"/>
      <c r="E25" s="122"/>
      <c r="F25" s="122"/>
      <c r="G25" s="122"/>
      <c r="H25" s="113"/>
      <c r="I25" s="114"/>
      <c r="J25" s="114"/>
      <c r="K25" s="114"/>
      <c r="L25" s="114"/>
      <c r="M25" s="114"/>
      <c r="N25" s="114"/>
      <c r="O25" s="114"/>
      <c r="P25" s="114"/>
    </row>
    <row r="26" spans="1:16" ht="15" customHeight="1">
      <c r="A26" s="113"/>
      <c r="B26" s="123"/>
      <c r="C26" s="123"/>
      <c r="D26" s="123"/>
      <c r="E26" s="123"/>
      <c r="F26" s="123"/>
      <c r="G26" s="123"/>
      <c r="H26" s="113"/>
      <c r="I26" s="124"/>
      <c r="J26" s="124"/>
      <c r="K26" s="124"/>
      <c r="L26" s="124"/>
      <c r="M26" s="124"/>
      <c r="N26" s="124"/>
      <c r="O26" s="124"/>
      <c r="P26" s="124"/>
    </row>
    <row r="27" spans="1:16" ht="15" customHeight="1">
      <c r="A27" s="125" t="s">
        <v>8</v>
      </c>
      <c r="B27" s="125">
        <v>2010</v>
      </c>
      <c r="C27" s="126">
        <v>2011</v>
      </c>
      <c r="D27" s="126">
        <v>2012</v>
      </c>
      <c r="E27" s="126">
        <v>2013</v>
      </c>
      <c r="F27" s="126">
        <v>2014</v>
      </c>
      <c r="G27" s="126">
        <v>2015</v>
      </c>
      <c r="H27" s="126">
        <v>2016</v>
      </c>
      <c r="I27" s="126">
        <v>2017</v>
      </c>
      <c r="J27" s="126">
        <v>2018</v>
      </c>
      <c r="K27" s="126">
        <v>2019</v>
      </c>
      <c r="L27" s="126">
        <v>2020</v>
      </c>
      <c r="M27" s="126">
        <v>2021</v>
      </c>
      <c r="N27" s="126">
        <v>2022</v>
      </c>
      <c r="O27" s="126">
        <v>2023</v>
      </c>
      <c r="P27" s="126">
        <v>2024</v>
      </c>
    </row>
    <row r="28" spans="1:16" s="45" customFormat="1" ht="15" customHeight="1">
      <c r="A28" s="127" t="s">
        <v>16</v>
      </c>
      <c r="B28" s="128">
        <v>9.0322576066328014E-3</v>
      </c>
      <c r="C28" s="128">
        <v>8.5840161991361744E-3</v>
      </c>
      <c r="D28" s="128">
        <v>8.8624991514195377E-3</v>
      </c>
      <c r="E28" s="128">
        <v>8.9228023938790809E-3</v>
      </c>
      <c r="F28" s="128">
        <v>8.1454221834229897E-3</v>
      </c>
      <c r="G28" s="128">
        <v>7.6569534490930624E-3</v>
      </c>
      <c r="H28" s="128">
        <v>7.8308943779271233E-3</v>
      </c>
      <c r="I28" s="128">
        <v>7.0360000010001511E-3</v>
      </c>
      <c r="J28" s="128">
        <v>6.8717836728625237E-3</v>
      </c>
      <c r="K28" s="128">
        <v>7.3519192150495625E-3</v>
      </c>
      <c r="L28" s="128">
        <v>6.1170583962290737E-3</v>
      </c>
      <c r="M28" s="128">
        <f>'[1]Valor agregado'!X29/'[1]PIB Costa Rica'!$B$21</f>
        <v>7.1281970630168974E-3</v>
      </c>
      <c r="N28" s="128">
        <f>'[1]Valor agregado'!Z29/'[1]PIB Costa Rica'!$B$22</f>
        <v>7.4425035168189397E-3</v>
      </c>
      <c r="O28" s="128" t="s">
        <v>40</v>
      </c>
      <c r="P28" s="128" t="s">
        <v>40</v>
      </c>
    </row>
    <row r="29" spans="1:16" ht="15" customHeight="1">
      <c r="A29" s="116" t="s">
        <v>103</v>
      </c>
      <c r="B29" s="129">
        <v>6.9425885532190985E-3</v>
      </c>
      <c r="C29" s="129">
        <v>6.7420384113325094E-3</v>
      </c>
      <c r="D29" s="129">
        <v>6.8944305102929381E-3</v>
      </c>
      <c r="E29" s="129">
        <v>6.5990147472146368E-3</v>
      </c>
      <c r="F29" s="129">
        <v>6.1864209356149568E-3</v>
      </c>
      <c r="G29" s="129">
        <v>5.815430563795812E-3</v>
      </c>
      <c r="H29" s="129">
        <v>5.9475381181334237E-3</v>
      </c>
      <c r="I29" s="129">
        <v>5.3438184944862299E-3</v>
      </c>
      <c r="J29" s="129">
        <v>5.2190967418890557E-3</v>
      </c>
      <c r="K29" s="129">
        <v>5.5837580821156826E-3</v>
      </c>
      <c r="L29" s="129">
        <v>4.6458854157155512E-3</v>
      </c>
      <c r="M29" s="129">
        <f>'[1]Valor agregado'!X30/'[1]PIB Costa Rica'!$B$21</f>
        <v>5.4138418550707034E-3</v>
      </c>
      <c r="N29" s="129">
        <f>'[1]Valor agregado'!Z30/'[1]PIB Costa Rica'!$B$22</f>
        <v>5.6525565566802813E-3</v>
      </c>
      <c r="O29" s="129" t="s">
        <v>40</v>
      </c>
      <c r="P29" s="129" t="s">
        <v>40</v>
      </c>
    </row>
    <row r="30" spans="1:16" ht="15" customHeight="1">
      <c r="A30" s="116" t="s">
        <v>34</v>
      </c>
      <c r="B30" s="129">
        <v>2.089669053413702E-3</v>
      </c>
      <c r="C30" s="129">
        <v>1.841977787803665E-3</v>
      </c>
      <c r="D30" s="129">
        <v>1.9680686411265983E-3</v>
      </c>
      <c r="E30" s="129">
        <v>2.3237876466644437E-3</v>
      </c>
      <c r="F30" s="129">
        <v>1.9590012478080334E-3</v>
      </c>
      <c r="G30" s="129">
        <v>1.8415228852972504E-3</v>
      </c>
      <c r="H30" s="129">
        <v>1.883356259793699E-3</v>
      </c>
      <c r="I30" s="129">
        <v>1.6921815065139205E-3</v>
      </c>
      <c r="J30" s="129">
        <v>1.6526869309734691E-3</v>
      </c>
      <c r="K30" s="129">
        <v>1.7681611329338799E-3</v>
      </c>
      <c r="L30" s="129">
        <v>1.4711729805135223E-3</v>
      </c>
      <c r="M30" s="129">
        <f>'[1]Valor agregado'!X31/'[1]PIB Costa Rica'!$B$21</f>
        <v>1.7143552079461938E-3</v>
      </c>
      <c r="N30" s="129">
        <f>'[1]Valor agregado'!Z31/'[1]PIB Costa Rica'!$B$22</f>
        <v>1.7899469601386591E-3</v>
      </c>
      <c r="O30" s="129" t="s">
        <v>40</v>
      </c>
      <c r="P30" s="129" t="s">
        <v>40</v>
      </c>
    </row>
    <row r="31" spans="1:16" s="45" customFormat="1" ht="15" customHeight="1">
      <c r="A31" s="127" t="s">
        <v>17</v>
      </c>
      <c r="B31" s="128">
        <v>3.4488570265496063E-3</v>
      </c>
      <c r="C31" s="128">
        <v>4.5972758313135671E-3</v>
      </c>
      <c r="D31" s="128">
        <v>4.6677342862640695E-3</v>
      </c>
      <c r="E31" s="128">
        <v>5.1138467346810036E-3</v>
      </c>
      <c r="F31" s="128">
        <v>5.1280191450616434E-3</v>
      </c>
      <c r="G31" s="128">
        <v>5.2282174516041892E-3</v>
      </c>
      <c r="H31" s="128">
        <v>5.1265264128568279E-3</v>
      </c>
      <c r="I31" s="128">
        <v>5.0692981878183033E-3</v>
      </c>
      <c r="J31" s="128">
        <v>4.9361650302101731E-3</v>
      </c>
      <c r="K31" s="128">
        <v>5.3423661672777267E-3</v>
      </c>
      <c r="L31" s="128">
        <v>4.015924800907943E-3</v>
      </c>
      <c r="M31" s="128" t="s">
        <v>40</v>
      </c>
      <c r="N31" s="128" t="s">
        <v>40</v>
      </c>
      <c r="O31" s="128" t="s">
        <v>40</v>
      </c>
      <c r="P31" s="128" t="s">
        <v>40</v>
      </c>
    </row>
    <row r="32" spans="1:16" s="45" customFormat="1" ht="15" customHeight="1">
      <c r="A32" s="40" t="s">
        <v>25</v>
      </c>
      <c r="B32" s="129">
        <v>3.2444573642902521E-3</v>
      </c>
      <c r="C32" s="129">
        <v>4.3902380283381438E-3</v>
      </c>
      <c r="D32" s="129">
        <v>4.4600864248464846E-3</v>
      </c>
      <c r="E32" s="129">
        <v>4.9048987000904912E-3</v>
      </c>
      <c r="F32" s="129">
        <v>4.9394392893829398E-3</v>
      </c>
      <c r="G32" s="129">
        <v>5.0451925250971572E-3</v>
      </c>
      <c r="H32" s="129">
        <v>4.9527487614341526E-3</v>
      </c>
      <c r="I32" s="129">
        <v>4.8814302320343839E-3</v>
      </c>
      <c r="J32" s="129">
        <v>4.7501628187865789E-3</v>
      </c>
      <c r="K32" s="129">
        <v>5.1467825922175258E-3</v>
      </c>
      <c r="L32" s="129">
        <v>3.845723776474093E-3</v>
      </c>
      <c r="M32" s="129" t="s">
        <v>40</v>
      </c>
      <c r="N32" s="129" t="s">
        <v>40</v>
      </c>
      <c r="O32" s="129" t="s">
        <v>40</v>
      </c>
      <c r="P32" s="129" t="s">
        <v>40</v>
      </c>
    </row>
    <row r="33" spans="1:16" s="45" customFormat="1" ht="15" customHeight="1">
      <c r="A33" s="130" t="s">
        <v>19</v>
      </c>
      <c r="B33" s="129">
        <v>2.529686979438409E-3</v>
      </c>
      <c r="C33" s="129">
        <v>3.6618340677187053E-3</v>
      </c>
      <c r="D33" s="129">
        <v>3.7061943852152446E-3</v>
      </c>
      <c r="E33" s="129">
        <v>4.1586832740107904E-3</v>
      </c>
      <c r="F33" s="129">
        <v>4.2357305508972558E-3</v>
      </c>
      <c r="G33" s="129">
        <v>4.3200774441718801E-3</v>
      </c>
      <c r="H33" s="129">
        <v>4.2272737998065172E-3</v>
      </c>
      <c r="I33" s="129">
        <v>4.2095349100748072E-3</v>
      </c>
      <c r="J33" s="129">
        <v>4.1223016014709912E-3</v>
      </c>
      <c r="K33" s="129">
        <v>4.3898912697105464E-3</v>
      </c>
      <c r="L33" s="129">
        <v>3.1642502151298822E-3</v>
      </c>
      <c r="M33" s="129" t="s">
        <v>40</v>
      </c>
      <c r="N33" s="129" t="s">
        <v>40</v>
      </c>
      <c r="O33" s="129" t="s">
        <v>40</v>
      </c>
      <c r="P33" s="129" t="s">
        <v>40</v>
      </c>
    </row>
    <row r="34" spans="1:16" ht="15" customHeight="1">
      <c r="A34" s="130" t="s">
        <v>20</v>
      </c>
      <c r="B34" s="129">
        <v>7.1477038485184298E-4</v>
      </c>
      <c r="C34" s="129">
        <v>7.2840396061943792E-4</v>
      </c>
      <c r="D34" s="129">
        <v>7.5389203963124028E-4</v>
      </c>
      <c r="E34" s="129">
        <v>7.4621542607970033E-4</v>
      </c>
      <c r="F34" s="129">
        <v>7.0370873848568422E-4</v>
      </c>
      <c r="G34" s="129">
        <v>7.2511508092527736E-4</v>
      </c>
      <c r="H34" s="129">
        <v>7.2547496162763563E-4</v>
      </c>
      <c r="I34" s="129">
        <v>6.7189532195957721E-4</v>
      </c>
      <c r="J34" s="129">
        <v>6.2786121731558779E-4</v>
      </c>
      <c r="K34" s="129">
        <v>7.5689132250698009E-4</v>
      </c>
      <c r="L34" s="129">
        <v>6.814735613442103E-4</v>
      </c>
      <c r="M34" s="129" t="s">
        <v>40</v>
      </c>
      <c r="N34" s="129" t="s">
        <v>40</v>
      </c>
      <c r="O34" s="129" t="s">
        <v>40</v>
      </c>
      <c r="P34" s="129" t="s">
        <v>40</v>
      </c>
    </row>
    <row r="35" spans="1:16" ht="15" customHeight="1">
      <c r="A35" s="40" t="s">
        <v>26</v>
      </c>
      <c r="B35" s="129">
        <v>2.0439966225935396E-4</v>
      </c>
      <c r="C35" s="129">
        <v>2.0703780297542373E-4</v>
      </c>
      <c r="D35" s="129">
        <v>2.0764786141758449E-4</v>
      </c>
      <c r="E35" s="129">
        <v>2.0894803459051256E-4</v>
      </c>
      <c r="F35" s="129">
        <v>1.8857985567870294E-4</v>
      </c>
      <c r="G35" s="129">
        <v>1.8302492650703218E-4</v>
      </c>
      <c r="H35" s="129">
        <v>1.7377765142267482E-4</v>
      </c>
      <c r="I35" s="129">
        <v>1.8786795578391952E-4</v>
      </c>
      <c r="J35" s="129">
        <v>1.8600221142359399E-4</v>
      </c>
      <c r="K35" s="129">
        <v>1.9558357506020135E-4</v>
      </c>
      <c r="L35" s="129">
        <v>1.7020102443385032E-4</v>
      </c>
      <c r="M35" s="129" t="s">
        <v>40</v>
      </c>
      <c r="N35" s="129" t="s">
        <v>40</v>
      </c>
      <c r="O35" s="129" t="s">
        <v>40</v>
      </c>
      <c r="P35" s="129" t="s">
        <v>40</v>
      </c>
    </row>
    <row r="36" spans="1:16" ht="15" customHeight="1">
      <c r="A36" s="130" t="s">
        <v>22</v>
      </c>
      <c r="B36" s="129">
        <v>1.2677212128126759E-4</v>
      </c>
      <c r="C36" s="129">
        <v>1.1770635921486307E-4</v>
      </c>
      <c r="D36" s="129">
        <v>1.181248985017201E-4</v>
      </c>
      <c r="E36" s="129">
        <v>1.1730413043376554E-4</v>
      </c>
      <c r="F36" s="129">
        <v>1.0199038788468309E-4</v>
      </c>
      <c r="G36" s="129">
        <v>9.6432170872255514E-5</v>
      </c>
      <c r="H36" s="129">
        <v>8.7748790480190501E-5</v>
      </c>
      <c r="I36" s="129">
        <v>1.0424294963802308E-4</v>
      </c>
      <c r="J36" s="129">
        <v>1.0108145496853941E-4</v>
      </c>
      <c r="K36" s="129">
        <v>1.0529436898659003E-4</v>
      </c>
      <c r="L36" s="129">
        <v>8.0412037403735994E-5</v>
      </c>
      <c r="M36" s="129" t="s">
        <v>40</v>
      </c>
      <c r="N36" s="129" t="s">
        <v>40</v>
      </c>
      <c r="O36" s="129" t="s">
        <v>40</v>
      </c>
      <c r="P36" s="129" t="s">
        <v>40</v>
      </c>
    </row>
    <row r="37" spans="1:16" ht="15" customHeight="1">
      <c r="A37" s="130" t="s">
        <v>21</v>
      </c>
      <c r="B37" s="129">
        <v>7.762754097808635E-5</v>
      </c>
      <c r="C37" s="129">
        <v>8.9331443760560662E-5</v>
      </c>
      <c r="D37" s="129">
        <v>8.9522962915864409E-5</v>
      </c>
      <c r="E37" s="129">
        <v>9.1643904156747007E-5</v>
      </c>
      <c r="F37" s="129">
        <v>8.6589467794019864E-5</v>
      </c>
      <c r="G37" s="129">
        <v>8.6592755634776674E-5</v>
      </c>
      <c r="H37" s="129">
        <v>8.6028860942484307E-5</v>
      </c>
      <c r="I37" s="129">
        <v>8.3625006145896441E-5</v>
      </c>
      <c r="J37" s="129">
        <v>8.4920756455054581E-5</v>
      </c>
      <c r="K37" s="129">
        <v>9.0289206073611316E-5</v>
      </c>
      <c r="L37" s="129">
        <v>8.9788987030114313E-5</v>
      </c>
      <c r="M37" s="129" t="s">
        <v>40</v>
      </c>
      <c r="N37" s="129" t="s">
        <v>40</v>
      </c>
      <c r="O37" s="129" t="s">
        <v>40</v>
      </c>
      <c r="P37" s="129" t="s">
        <v>40</v>
      </c>
    </row>
    <row r="38" spans="1:16" s="45" customFormat="1" ht="15" customHeight="1">
      <c r="A38" s="127" t="s">
        <v>15</v>
      </c>
      <c r="B38" s="128">
        <v>4.4973620299404863E-3</v>
      </c>
      <c r="C38" s="128">
        <v>4.5819575831049829E-3</v>
      </c>
      <c r="D38" s="128">
        <v>4.2915549287298564E-3</v>
      </c>
      <c r="E38" s="128">
        <v>4.3074844559920613E-3</v>
      </c>
      <c r="F38" s="128">
        <v>4.3859080622307249E-3</v>
      </c>
      <c r="G38" s="128">
        <v>4.3112178554409256E-3</v>
      </c>
      <c r="H38" s="128">
        <v>4.3379977494751162E-3</v>
      </c>
      <c r="I38" s="128">
        <v>4.6454245651295746E-3</v>
      </c>
      <c r="J38" s="128">
        <v>4.7000615830153957E-3</v>
      </c>
      <c r="K38" s="128">
        <v>5.1309831316468024E-3</v>
      </c>
      <c r="L38" s="128">
        <v>3.9065611044419787E-3</v>
      </c>
      <c r="M38" s="128">
        <f>'[1]Valor agregado'!X39/'[1]PIB Costa Rica'!$B$21</f>
        <v>3.7701482045716171E-3</v>
      </c>
      <c r="N38" s="128">
        <f>'[1]Valor agregado'!Z39/'[1]PIB Costa Rica'!$B$22</f>
        <v>4.1275883010481809E-3</v>
      </c>
      <c r="O38" s="128" t="s">
        <v>40</v>
      </c>
      <c r="P38" s="128" t="s">
        <v>40</v>
      </c>
    </row>
    <row r="39" spans="1:16" ht="15" customHeight="1">
      <c r="A39" s="40" t="s">
        <v>104</v>
      </c>
      <c r="B39" s="129">
        <v>2.8361086722457755E-3</v>
      </c>
      <c r="C39" s="129">
        <v>2.8985208539316974E-3</v>
      </c>
      <c r="D39" s="129">
        <v>2.5766108267155008E-3</v>
      </c>
      <c r="E39" s="129">
        <v>2.513992589444773E-3</v>
      </c>
      <c r="F39" s="129">
        <v>2.6211454994984314E-3</v>
      </c>
      <c r="G39" s="129">
        <v>2.4381505961714144E-3</v>
      </c>
      <c r="H39" s="129">
        <v>2.6265272915181187E-3</v>
      </c>
      <c r="I39" s="129">
        <v>2.6837745507053944E-3</v>
      </c>
      <c r="J39" s="129">
        <v>2.8375294958552519E-3</v>
      </c>
      <c r="K39" s="129">
        <v>3.158445672411741E-3</v>
      </c>
      <c r="L39" s="129">
        <v>3.0205184791433689E-3</v>
      </c>
      <c r="M39" s="129">
        <f>'[1]Valor agregado'!X40/'[1]PIB Costa Rica'!$B$21</f>
        <v>2.8101298833190873E-3</v>
      </c>
      <c r="N39" s="129">
        <f>'[1]Valor agregado'!Z40/'[1]PIB Costa Rica'!$B$22</f>
        <v>2.8336235182364919E-3</v>
      </c>
      <c r="O39" s="129" t="s">
        <v>40</v>
      </c>
      <c r="P39" s="129" t="s">
        <v>40</v>
      </c>
    </row>
    <row r="40" spans="1:16" ht="15" customHeight="1">
      <c r="A40" s="40" t="s">
        <v>105</v>
      </c>
      <c r="B40" s="129">
        <v>1.1809191847620044E-3</v>
      </c>
      <c r="C40" s="129">
        <v>1.1996110308595358E-3</v>
      </c>
      <c r="D40" s="129">
        <v>1.2435618453158807E-3</v>
      </c>
      <c r="E40" s="129">
        <v>1.3339350714390607E-3</v>
      </c>
      <c r="F40" s="129">
        <v>1.3176356452351376E-3</v>
      </c>
      <c r="G40" s="129">
        <v>1.3746343446433221E-3</v>
      </c>
      <c r="H40" s="129">
        <v>1.1953921703414569E-3</v>
      </c>
      <c r="I40" s="129">
        <v>1.4714831133668352E-3</v>
      </c>
      <c r="J40" s="129">
        <v>1.4029354159588421E-3</v>
      </c>
      <c r="K40" s="129">
        <v>1.4753284559598395E-3</v>
      </c>
      <c r="L40" s="129">
        <v>6.8577974577769315E-4</v>
      </c>
      <c r="M40" s="129">
        <f>'[1]Valor agregado'!X41/'[1]PIB Costa Rica'!$B$21</f>
        <v>7.1182943890576186E-4</v>
      </c>
      <c r="N40" s="129">
        <f>'[1]Valor agregado'!Z41/'[1]PIB Costa Rica'!$B$22</f>
        <v>9.8380810654077411E-4</v>
      </c>
      <c r="O40" s="129" t="s">
        <v>40</v>
      </c>
      <c r="P40" s="129" t="s">
        <v>40</v>
      </c>
    </row>
    <row r="41" spans="1:16" ht="15" customHeight="1">
      <c r="A41" s="40" t="s">
        <v>106</v>
      </c>
      <c r="B41" s="129">
        <v>2.8116709849146588E-4</v>
      </c>
      <c r="C41" s="129">
        <v>2.9743757110413713E-4</v>
      </c>
      <c r="D41" s="129">
        <v>2.8337941963029405E-4</v>
      </c>
      <c r="E41" s="129">
        <v>2.6742743974121971E-4</v>
      </c>
      <c r="F41" s="129">
        <v>2.3878101420137315E-4</v>
      </c>
      <c r="G41" s="129">
        <v>2.8718311220859451E-4</v>
      </c>
      <c r="H41" s="129">
        <v>2.9935702677627004E-4</v>
      </c>
      <c r="I41" s="129">
        <v>2.7660173390335624E-4</v>
      </c>
      <c r="J41" s="129">
        <v>2.5501886005913749E-4</v>
      </c>
      <c r="K41" s="129">
        <v>2.9345230536412855E-4</v>
      </c>
      <c r="L41" s="129">
        <v>4.1475691597143322E-5</v>
      </c>
      <c r="M41" s="129">
        <f>'[1]Valor agregado'!X42/'[1]PIB Costa Rica'!$B$21</f>
        <v>1.0662063520759309E-4</v>
      </c>
      <c r="N41" s="129">
        <f>'[1]Valor agregado'!Z42/'[1]PIB Costa Rica'!$B$22</f>
        <v>1.6364639998481704E-4</v>
      </c>
      <c r="O41" s="129" t="s">
        <v>40</v>
      </c>
      <c r="P41" s="129" t="s">
        <v>40</v>
      </c>
    </row>
    <row r="42" spans="1:16" ht="15" customHeight="1">
      <c r="A42" s="40" t="s">
        <v>71</v>
      </c>
      <c r="B42" s="129">
        <v>1.609997277446089E-4</v>
      </c>
      <c r="C42" s="129">
        <v>1.5019680496797388E-4</v>
      </c>
      <c r="D42" s="129">
        <v>1.5207461588228328E-4</v>
      </c>
      <c r="E42" s="129">
        <v>1.5560021768165445E-4</v>
      </c>
      <c r="F42" s="129">
        <v>1.6509574914238436E-4</v>
      </c>
      <c r="G42" s="129">
        <v>1.6507567619571643E-4</v>
      </c>
      <c r="H42" s="129">
        <v>1.6854643431590344E-4</v>
      </c>
      <c r="I42" s="129">
        <v>1.6443179571958786E-4</v>
      </c>
      <c r="J42" s="129">
        <v>1.5760377152865133E-4</v>
      </c>
      <c r="K42" s="129">
        <v>1.5269601871619189E-4</v>
      </c>
      <c r="L42" s="129">
        <v>1.0974448044650686E-4</v>
      </c>
      <c r="M42" s="129">
        <f>'[1]Valor agregado'!X43/'[1]PIB Costa Rica'!$B$21</f>
        <v>9.5790643546743716E-5</v>
      </c>
      <c r="N42" s="129">
        <f>'[1]Valor agregado'!Z43/'[1]PIB Costa Rica'!$B$22</f>
        <v>1.0177865447006579E-4</v>
      </c>
      <c r="O42" s="129" t="s">
        <v>40</v>
      </c>
      <c r="P42" s="129" t="s">
        <v>40</v>
      </c>
    </row>
    <row r="43" spans="1:16" ht="15" customHeight="1">
      <c r="A43" s="40" t="s">
        <v>72</v>
      </c>
      <c r="B43" s="129">
        <v>3.8167346696631896E-5</v>
      </c>
      <c r="C43" s="129">
        <v>3.6191322241638551E-5</v>
      </c>
      <c r="D43" s="129">
        <v>3.5928221185897294E-5</v>
      </c>
      <c r="E43" s="129">
        <v>3.6529137685353789E-5</v>
      </c>
      <c r="F43" s="129">
        <v>4.3250154153397669E-5</v>
      </c>
      <c r="G43" s="129">
        <v>4.6174126221877977E-5</v>
      </c>
      <c r="H43" s="129">
        <v>4.8174826523367451E-5</v>
      </c>
      <c r="I43" s="129">
        <v>4.9133371434399844E-5</v>
      </c>
      <c r="J43" s="129">
        <v>4.6974039613512673E-5</v>
      </c>
      <c r="K43" s="129">
        <v>5.106067919490096E-5</v>
      </c>
      <c r="L43" s="129">
        <v>4.9042707477266735E-5</v>
      </c>
      <c r="M43" s="129">
        <f>'[1]Valor agregado'!X44/'[1]PIB Costa Rica'!$B$21</f>
        <v>4.5777603592431176E-5</v>
      </c>
      <c r="N43" s="129">
        <f>'[1]Valor agregado'!Z44/'[1]PIB Costa Rica'!$B$22</f>
        <v>4.4731621816031787E-5</v>
      </c>
      <c r="O43" s="129" t="s">
        <v>40</v>
      </c>
      <c r="P43" s="129" t="s">
        <v>40</v>
      </c>
    </row>
    <row r="44" spans="1:16" s="45" customFormat="1" ht="15" customHeight="1">
      <c r="A44" s="131" t="s">
        <v>18</v>
      </c>
      <c r="B44" s="128">
        <v>1.2689682259040499E-3</v>
      </c>
      <c r="C44" s="128">
        <v>1.2772616730462047E-3</v>
      </c>
      <c r="D44" s="128">
        <v>1.4008444524204388E-3</v>
      </c>
      <c r="E44" s="128">
        <v>1.4306610101009836E-3</v>
      </c>
      <c r="F44" s="128">
        <v>1.3500852471918993E-3</v>
      </c>
      <c r="G44" s="128">
        <v>1.3131122427048124E-3</v>
      </c>
      <c r="H44" s="128">
        <v>1.3472045647497711E-3</v>
      </c>
      <c r="I44" s="128">
        <v>1.3099801069363377E-3</v>
      </c>
      <c r="J44" s="128">
        <v>1.4621048315508435E-3</v>
      </c>
      <c r="K44" s="128">
        <v>1.4832886511865122E-3</v>
      </c>
      <c r="L44" s="128">
        <v>1.5442364212972673E-3</v>
      </c>
      <c r="M44" s="128">
        <f>+'[1]Valor agregado'!X45/'[1]PIB Costa Rica'!$B$21</f>
        <v>1.3066530551527355E-3</v>
      </c>
      <c r="N44" s="128">
        <f>+'[1]Valor agregado'!Z45/'[1]PIB Costa Rica'!$B$22</f>
        <v>1.3607712176729209E-3</v>
      </c>
      <c r="O44" s="128" t="s">
        <v>40</v>
      </c>
      <c r="P44" s="128" t="s">
        <v>40</v>
      </c>
    </row>
    <row r="45" spans="1:16" ht="15" customHeight="1">
      <c r="A45" s="132" t="s">
        <v>24</v>
      </c>
      <c r="B45" s="129">
        <v>1.0412488301747575E-3</v>
      </c>
      <c r="C45" s="129">
        <v>1.0471623726265578E-3</v>
      </c>
      <c r="D45" s="129">
        <v>1.1558772028655367E-3</v>
      </c>
      <c r="E45" s="129">
        <v>1.1697052548057397E-3</v>
      </c>
      <c r="F45" s="129">
        <v>1.1118076520886333E-3</v>
      </c>
      <c r="G45" s="129">
        <v>1.0737742857969575E-3</v>
      </c>
      <c r="H45" s="129">
        <v>1.0966024997742401E-3</v>
      </c>
      <c r="I45" s="129">
        <v>1.059314977019507E-3</v>
      </c>
      <c r="J45" s="129">
        <v>1.1936022540635777E-3</v>
      </c>
      <c r="K45" s="129">
        <v>1.2174420659141173E-3</v>
      </c>
      <c r="L45" s="129">
        <v>1.3217034963604198E-3</v>
      </c>
      <c r="M45" s="129">
        <f>+'[1]Valor agregado'!X46/'[1]PIB Costa Rica'!$B$21</f>
        <v>1.1208258919405169E-3</v>
      </c>
      <c r="N45" s="129">
        <f>+'[1]Valor agregado'!Z46/'[1]PIB Costa Rica'!$B$22</f>
        <v>1.1452550232285321E-3</v>
      </c>
      <c r="O45" s="129" t="s">
        <v>40</v>
      </c>
      <c r="P45" s="129" t="s">
        <v>40</v>
      </c>
    </row>
    <row r="46" spans="1:16" ht="15" customHeight="1">
      <c r="A46" s="132" t="s">
        <v>23</v>
      </c>
      <c r="B46" s="129">
        <v>2.2771939572929222E-4</v>
      </c>
      <c r="C46" s="129">
        <v>2.3009930041964692E-4</v>
      </c>
      <c r="D46" s="129">
        <v>2.4496724955490204E-4</v>
      </c>
      <c r="E46" s="129">
        <v>2.6095575529524388E-4</v>
      </c>
      <c r="F46" s="129">
        <v>2.3827759510326594E-4</v>
      </c>
      <c r="G46" s="129">
        <v>2.3933795690785493E-4</v>
      </c>
      <c r="H46" s="129">
        <v>2.5060206497553103E-4</v>
      </c>
      <c r="I46" s="129">
        <v>2.5066512991683067E-4</v>
      </c>
      <c r="J46" s="129">
        <v>2.6850257748726585E-4</v>
      </c>
      <c r="K46" s="129">
        <v>2.6584658527239514E-4</v>
      </c>
      <c r="L46" s="129">
        <v>2.2253292493684758E-4</v>
      </c>
      <c r="M46" s="129">
        <f>+'[1]Valor agregado'!X47/'[1]PIB Costa Rica'!$B$21</f>
        <v>1.8582716321221876E-4</v>
      </c>
      <c r="N46" s="129">
        <f>+'[1]Valor agregado'!Z47/'[1]PIB Costa Rica'!$B$22</f>
        <v>2.155161944443888E-4</v>
      </c>
      <c r="O46" s="129" t="s">
        <v>40</v>
      </c>
      <c r="P46" s="129" t="s">
        <v>40</v>
      </c>
    </row>
    <row r="47" spans="1:16" s="45" customFormat="1" ht="15" customHeight="1">
      <c r="A47" s="131" t="s">
        <v>75</v>
      </c>
      <c r="B47" s="128">
        <v>6.4589301944684911E-4</v>
      </c>
      <c r="C47" s="128">
        <v>6.8242089240445674E-4</v>
      </c>
      <c r="D47" s="128">
        <v>7.0270332357075986E-4</v>
      </c>
      <c r="E47" s="128">
        <v>7.1280384334317267E-4</v>
      </c>
      <c r="F47" s="128">
        <v>7.0783423435382266E-4</v>
      </c>
      <c r="G47" s="128">
        <v>6.805128281588286E-4</v>
      </c>
      <c r="H47" s="128">
        <v>7.7252463481777606E-4</v>
      </c>
      <c r="I47" s="128">
        <v>7.4064580119384842E-4</v>
      </c>
      <c r="J47" s="128">
        <v>7.2815236327505666E-4</v>
      </c>
      <c r="K47" s="128">
        <v>7.3991485215303145E-4</v>
      </c>
      <c r="L47" s="128">
        <v>1.3104698549166907E-4</v>
      </c>
      <c r="M47" s="128">
        <f>+'[1]Valor agregado'!X48/'[1]PIB Costa Rica'!$B$21</f>
        <v>1.4369898322439856E-4</v>
      </c>
      <c r="N47" s="128">
        <f>+'[1]Valor agregado'!Z48/'[1]PIB Costa Rica'!$B$22</f>
        <v>2.2014527427368814E-4</v>
      </c>
      <c r="O47" s="128" t="s">
        <v>40</v>
      </c>
      <c r="P47" s="128" t="s">
        <v>40</v>
      </c>
    </row>
    <row r="48" spans="1:16" ht="15" customHeight="1">
      <c r="A48" s="132" t="s">
        <v>76</v>
      </c>
      <c r="B48" s="129">
        <v>4.2530652773430571E-4</v>
      </c>
      <c r="C48" s="129">
        <v>4.6267678033265139E-4</v>
      </c>
      <c r="D48" s="129">
        <v>4.9174318403217827E-4</v>
      </c>
      <c r="E48" s="129">
        <v>5.0059480631294202E-4</v>
      </c>
      <c r="F48" s="129">
        <v>5.0377799038676767E-4</v>
      </c>
      <c r="G48" s="129">
        <v>4.8481226567984785E-4</v>
      </c>
      <c r="H48" s="129">
        <v>5.063845966649629E-4</v>
      </c>
      <c r="I48" s="129">
        <v>4.801757399071862E-4</v>
      </c>
      <c r="J48" s="129">
        <v>4.6008715927448984E-4</v>
      </c>
      <c r="K48" s="129">
        <v>4.6750620554346242E-4</v>
      </c>
      <c r="L48" s="129">
        <v>5.7123873183674504E-5</v>
      </c>
      <c r="M48" s="129">
        <f>+'[1]Valor agregado'!X49/'[1]PIB Costa Rica'!$B$21</f>
        <v>7.6509861105796093E-5</v>
      </c>
      <c r="N48" s="129">
        <f>+'[1]Valor agregado'!Z49/'[1]PIB Costa Rica'!$B$22</f>
        <v>1.5233895785008171E-4</v>
      </c>
      <c r="O48" s="129" t="s">
        <v>40</v>
      </c>
      <c r="P48" s="129" t="s">
        <v>40</v>
      </c>
    </row>
    <row r="49" spans="1:16" ht="15" customHeight="1">
      <c r="A49" s="132" t="s">
        <v>77</v>
      </c>
      <c r="B49" s="129">
        <v>2.2058649171254348E-4</v>
      </c>
      <c r="C49" s="129">
        <v>2.1974411207180538E-4</v>
      </c>
      <c r="D49" s="129">
        <v>2.1096013953858162E-4</v>
      </c>
      <c r="E49" s="129">
        <v>2.1220903703023068E-4</v>
      </c>
      <c r="F49" s="129">
        <v>2.040562439670549E-4</v>
      </c>
      <c r="G49" s="129">
        <v>1.9570056247898078E-4</v>
      </c>
      <c r="H49" s="129">
        <v>2.661400381528131E-4</v>
      </c>
      <c r="I49" s="129">
        <v>2.6047006128666222E-4</v>
      </c>
      <c r="J49" s="129">
        <v>2.6806520400056682E-4</v>
      </c>
      <c r="K49" s="129">
        <v>2.7240864660956903E-4</v>
      </c>
      <c r="L49" s="129">
        <v>7.3923112307994573E-5</v>
      </c>
      <c r="M49" s="129">
        <f>+'[1]Valor agregado'!X50/'[1]PIB Costa Rica'!$B$21</f>
        <v>6.7189122118602458E-5</v>
      </c>
      <c r="N49" s="129">
        <f>+'[1]Valor agregado'!Z50/'[1]PIB Costa Rica'!$B$22</f>
        <v>6.7806316423606441E-5</v>
      </c>
      <c r="O49" s="129" t="s">
        <v>40</v>
      </c>
      <c r="P49" s="129" t="s">
        <v>40</v>
      </c>
    </row>
    <row r="50" spans="1:16" s="45" customFormat="1" ht="15" customHeight="1">
      <c r="A50" s="133" t="s">
        <v>14</v>
      </c>
      <c r="B50" s="128">
        <v>1.8886949502640374E-3</v>
      </c>
      <c r="C50" s="128">
        <v>1.7285095114024809E-3</v>
      </c>
      <c r="D50" s="128">
        <v>1.7916728869862497E-3</v>
      </c>
      <c r="E50" s="128">
        <v>1.6201947062232526E-3</v>
      </c>
      <c r="F50" s="128">
        <v>1.4621955612752727E-3</v>
      </c>
      <c r="G50" s="128">
        <v>1.2213422989641523E-3</v>
      </c>
      <c r="H50" s="128">
        <v>1.136434838036761E-3</v>
      </c>
      <c r="I50" s="128">
        <v>9.5953895529968789E-4</v>
      </c>
      <c r="J50" s="128">
        <v>8.2859068139260936E-4</v>
      </c>
      <c r="K50" s="128">
        <v>6.0766639785618613E-4</v>
      </c>
      <c r="L50" s="128">
        <v>4.3433723229146685E-4</v>
      </c>
      <c r="M50" s="128">
        <f>'[1]Valor agregado'!X51/'[1]PIB Costa Rica'!$B$21</f>
        <v>4.2488456632255677E-4</v>
      </c>
      <c r="N50" s="128">
        <f>'[1]Valor agregado'!Z51/'[1]PIB Costa Rica'!$B$22</f>
        <v>3.8314756934753236E-4</v>
      </c>
      <c r="O50" s="128">
        <f>'[1]Valor agregado'!AB51/'[1]PIB Costa Rica'!$B$23</f>
        <v>3.3802657686467452E-4</v>
      </c>
      <c r="P50" s="128">
        <f>'[1]Valor agregado'!AD51/'[1]PIB Costa Rica'!$B$24</f>
        <v>3.1310358586638949E-4</v>
      </c>
    </row>
    <row r="51" spans="1:16" ht="15" customHeight="1">
      <c r="A51" s="40" t="s">
        <v>13</v>
      </c>
      <c r="B51" s="129">
        <v>1.3240997616535809E-3</v>
      </c>
      <c r="C51" s="129">
        <v>1.1767122023400732E-3</v>
      </c>
      <c r="D51" s="129">
        <v>1.225291577906605E-3</v>
      </c>
      <c r="E51" s="129">
        <v>1.1545329310483291E-3</v>
      </c>
      <c r="F51" s="129">
        <v>1.0129317985147642E-3</v>
      </c>
      <c r="G51" s="129">
        <v>8.0048155894156927E-4</v>
      </c>
      <c r="H51" s="129">
        <v>7.3926007945149523E-4</v>
      </c>
      <c r="I51" s="129">
        <v>6.0726219830911957E-4</v>
      </c>
      <c r="J51" s="129">
        <v>4.8184809053103715E-4</v>
      </c>
      <c r="K51" s="129">
        <v>2.7507905633963024E-4</v>
      </c>
      <c r="L51" s="129">
        <v>1.4301009851747009E-4</v>
      </c>
      <c r="M51" s="129">
        <f>'[1]Valor agregado'!X52/'[1]PIB Costa Rica'!$B$21</f>
        <v>2.1132490276848362E-4</v>
      </c>
      <c r="N51" s="129">
        <f>'[1]Valor agregado'!Z52/'[1]PIB Costa Rica'!$B$22</f>
        <v>1.7166680017323657E-4</v>
      </c>
      <c r="O51" s="129">
        <f>'[1]Valor agregado'!AB52/'[1]PIB Costa Rica'!$B$23</f>
        <v>1.6054399530419927E-4</v>
      </c>
      <c r="P51" s="129">
        <f>'[1]Valor agregado'!AD52/'[1]PIB Costa Rica'!$B$24</f>
        <v>1.1229010595844934E-4</v>
      </c>
    </row>
    <row r="52" spans="1:16" ht="15" customHeight="1">
      <c r="A52" s="40" t="s">
        <v>12</v>
      </c>
      <c r="B52" s="129">
        <v>5.6459518861045666E-4</v>
      </c>
      <c r="C52" s="129">
        <v>5.5179730906240786E-4</v>
      </c>
      <c r="D52" s="129">
        <v>5.663813090796445E-4</v>
      </c>
      <c r="E52" s="129">
        <v>4.6566177517492346E-4</v>
      </c>
      <c r="F52" s="129">
        <v>4.4926376276050876E-4</v>
      </c>
      <c r="G52" s="129">
        <v>4.2086074002258315E-4</v>
      </c>
      <c r="H52" s="129">
        <v>3.971747585852657E-4</v>
      </c>
      <c r="I52" s="129">
        <v>3.5227675699056832E-4</v>
      </c>
      <c r="J52" s="129">
        <v>3.4674259086157216E-4</v>
      </c>
      <c r="K52" s="129">
        <v>3.3258734151655583E-4</v>
      </c>
      <c r="L52" s="129">
        <v>2.9132713377399679E-4</v>
      </c>
      <c r="M52" s="129">
        <f>'[1]Valor agregado'!X53/'[1]PIB Costa Rica'!$B$21</f>
        <v>2.1355966355407314E-4</v>
      </c>
      <c r="N52" s="129">
        <f>'[1]Valor agregado'!Z53/'[1]PIB Costa Rica'!$B$22</f>
        <v>2.1148076917429576E-4</v>
      </c>
      <c r="O52" s="129">
        <f>'[1]Valor agregado'!AB53/'[1]PIB Costa Rica'!$B$23</f>
        <v>1.7748258156047531E-4</v>
      </c>
      <c r="P52" s="129">
        <f>'[1]Valor agregado'!AD53/'[1]PIB Costa Rica'!$B$24</f>
        <v>2.0081347990794012E-4</v>
      </c>
    </row>
    <row r="53" spans="1:16" s="45" customFormat="1" ht="15" customHeight="1">
      <c r="A53" s="133" t="s">
        <v>35</v>
      </c>
      <c r="B53" s="128">
        <v>5.7780953132237291E-4</v>
      </c>
      <c r="C53" s="128">
        <v>5.9772112807789774E-4</v>
      </c>
      <c r="D53" s="128">
        <v>5.9132468833380007E-4</v>
      </c>
      <c r="E53" s="128">
        <v>5.4203404315456612E-4</v>
      </c>
      <c r="F53" s="128">
        <v>5.0668681630590157E-4</v>
      </c>
      <c r="G53" s="128">
        <v>5.7316570266288886E-4</v>
      </c>
      <c r="H53" s="128">
        <v>5.8974107156051843E-4</v>
      </c>
      <c r="I53" s="128">
        <v>5.8036970455841298E-4</v>
      </c>
      <c r="J53" s="128">
        <v>6.2289243734438824E-4</v>
      </c>
      <c r="K53" s="128">
        <v>5.6819667086002766E-4</v>
      </c>
      <c r="L53" s="128">
        <v>2.8558481309175459E-4</v>
      </c>
      <c r="M53" s="128">
        <f>'[1]Valor agregado'!X54/'[1]PIB Costa Rica'!$B$21</f>
        <v>2.2403770490346829E-4</v>
      </c>
      <c r="N53" s="128" t="s">
        <v>40</v>
      </c>
      <c r="O53" s="128" t="s">
        <v>40</v>
      </c>
      <c r="P53" s="128" t="s">
        <v>40</v>
      </c>
    </row>
    <row r="54" spans="1:16" ht="15" customHeight="1">
      <c r="A54" s="132" t="s">
        <v>36</v>
      </c>
      <c r="B54" s="129">
        <v>1.2952835791680973E-4</v>
      </c>
      <c r="C54" s="129">
        <v>1.259892272544851E-4</v>
      </c>
      <c r="D54" s="129">
        <v>1.1842393557903364E-4</v>
      </c>
      <c r="E54" s="129">
        <v>1.1513500036828178E-4</v>
      </c>
      <c r="F54" s="129">
        <v>1.0838312705323463E-4</v>
      </c>
      <c r="G54" s="129">
        <v>1.1199908905101343E-4</v>
      </c>
      <c r="H54" s="129">
        <v>1.1794192904240289E-4</v>
      </c>
      <c r="I54" s="129">
        <v>9.9503426639336014E-5</v>
      </c>
      <c r="J54" s="129">
        <v>1.0665656119383888E-4</v>
      </c>
      <c r="K54" s="129">
        <v>1.0224186193405789E-4</v>
      </c>
      <c r="L54" s="129">
        <v>7.2004114268537162E-5</v>
      </c>
      <c r="M54" s="129">
        <f>'[1]Valor agregado'!X55/'[1]PIB Costa Rica'!$B$21</f>
        <v>6.6421488541186638E-5</v>
      </c>
      <c r="N54" s="129" t="s">
        <v>40</v>
      </c>
      <c r="O54" s="129" t="s">
        <v>40</v>
      </c>
      <c r="P54" s="129" t="s">
        <v>40</v>
      </c>
    </row>
    <row r="55" spans="1:16" ht="15" customHeight="1">
      <c r="A55" s="132" t="s">
        <v>37</v>
      </c>
      <c r="B55" s="129">
        <v>1.0899326249582643E-4</v>
      </c>
      <c r="C55" s="129">
        <v>9.3482190999734146E-5</v>
      </c>
      <c r="D55" s="129">
        <v>8.7341699914205833E-5</v>
      </c>
      <c r="E55" s="129">
        <v>7.9742198050359746E-5</v>
      </c>
      <c r="F55" s="129">
        <v>7.433712399872183E-5</v>
      </c>
      <c r="G55" s="129">
        <v>6.3113941331349841E-5</v>
      </c>
      <c r="H55" s="129">
        <v>5.514257190347161E-5</v>
      </c>
      <c r="I55" s="129">
        <v>5.3270987793332044E-5</v>
      </c>
      <c r="J55" s="129">
        <v>3.4445296778250914E-5</v>
      </c>
      <c r="K55" s="129">
        <v>1.8597105701418367E-5</v>
      </c>
      <c r="L55" s="129">
        <v>5.4580620267736718E-6</v>
      </c>
      <c r="M55" s="129">
        <f>'[1]Valor agregado'!X56/'[1]PIB Costa Rica'!$B$21</f>
        <v>5.4360379992161006E-6</v>
      </c>
      <c r="N55" s="129" t="s">
        <v>40</v>
      </c>
      <c r="O55" s="129" t="s">
        <v>40</v>
      </c>
      <c r="P55" s="129" t="s">
        <v>40</v>
      </c>
    </row>
    <row r="56" spans="1:16" ht="15" customHeight="1">
      <c r="A56" s="132" t="s">
        <v>38</v>
      </c>
      <c r="B56" s="129">
        <v>1.2648703061119619E-4</v>
      </c>
      <c r="C56" s="129">
        <v>1.4601567770149493E-4</v>
      </c>
      <c r="D56" s="129">
        <v>1.5966315154239831E-4</v>
      </c>
      <c r="E56" s="129">
        <v>1.276372985713437E-4</v>
      </c>
      <c r="F56" s="129">
        <v>1.0579609560674582E-4</v>
      </c>
      <c r="G56" s="129">
        <v>1.6959531281731465E-4</v>
      </c>
      <c r="H56" s="129">
        <v>1.8697022258081845E-4</v>
      </c>
      <c r="I56" s="129">
        <v>2.1343922215223368E-4</v>
      </c>
      <c r="J56" s="129">
        <v>2.54441315398749E-4</v>
      </c>
      <c r="K56" s="129">
        <v>2.2465218269954851E-4</v>
      </c>
      <c r="L56" s="129">
        <v>5.1291283537349592E-5</v>
      </c>
      <c r="M56" s="129">
        <f>'[1]Valor agregado'!X57/'[1]PIB Costa Rica'!$B$21</f>
        <v>2.2212055218148972E-5</v>
      </c>
      <c r="N56" s="129" t="s">
        <v>40</v>
      </c>
      <c r="O56" s="129" t="s">
        <v>40</v>
      </c>
      <c r="P56" s="129" t="s">
        <v>40</v>
      </c>
    </row>
    <row r="57" spans="1:16" ht="15" customHeight="1">
      <c r="A57" s="132" t="s">
        <v>39</v>
      </c>
      <c r="B57" s="129">
        <v>2.1280088029854057E-4</v>
      </c>
      <c r="C57" s="129">
        <v>2.3223403212218349E-4</v>
      </c>
      <c r="D57" s="129">
        <v>2.2589590129816229E-4</v>
      </c>
      <c r="E57" s="129">
        <v>2.1951954616458087E-4</v>
      </c>
      <c r="F57" s="129">
        <v>2.181704696471992E-4</v>
      </c>
      <c r="G57" s="129">
        <v>2.2845735946321099E-4</v>
      </c>
      <c r="H57" s="129">
        <v>2.2968634803382544E-4</v>
      </c>
      <c r="I57" s="129">
        <v>2.1415606797351122E-4</v>
      </c>
      <c r="J57" s="129">
        <v>2.2734926397354941E-4</v>
      </c>
      <c r="K57" s="129">
        <v>2.2270552052500286E-4</v>
      </c>
      <c r="L57" s="129">
        <v>1.5683135325909414E-4</v>
      </c>
      <c r="M57" s="129">
        <f>'[1]Valor agregado'!X58/'[1]PIB Costa Rica'!$B$21</f>
        <v>1.2996812314491657E-4</v>
      </c>
      <c r="N57" s="129" t="s">
        <v>40</v>
      </c>
      <c r="O57" s="129" t="s">
        <v>40</v>
      </c>
      <c r="P57" s="129" t="s">
        <v>40</v>
      </c>
    </row>
    <row r="58" spans="1:16" s="45" customFormat="1" ht="15" customHeight="1">
      <c r="A58" s="133" t="s">
        <v>93</v>
      </c>
      <c r="B58" s="128">
        <v>1.1104112170325549E-4</v>
      </c>
      <c r="C58" s="128">
        <v>1.1460599744883984E-4</v>
      </c>
      <c r="D58" s="128">
        <v>1.3163687773552407E-4</v>
      </c>
      <c r="E58" s="128">
        <v>1.4259059513586106E-4</v>
      </c>
      <c r="F58" s="128">
        <v>1.4406042085816166E-4</v>
      </c>
      <c r="G58" s="128">
        <v>1.3140185479373567E-4</v>
      </c>
      <c r="H58" s="128">
        <v>1.3468661978776112E-4</v>
      </c>
      <c r="I58" s="128">
        <v>1.39162832832778E-4</v>
      </c>
      <c r="J58" s="128">
        <v>1.9654142996679256E-4</v>
      </c>
      <c r="K58" s="128">
        <v>1.804842927296603E-4</v>
      </c>
      <c r="L58" s="128">
        <v>8.8805303801728987E-5</v>
      </c>
      <c r="M58" s="128">
        <f>'[1]Valor agregado'!X59/'[1]PIB Costa Rica'!$B$21</f>
        <v>7.1710193874329056E-5</v>
      </c>
      <c r="N58" s="128" t="s">
        <v>40</v>
      </c>
      <c r="O58" s="128" t="s">
        <v>40</v>
      </c>
      <c r="P58" s="128" t="s">
        <v>40</v>
      </c>
    </row>
    <row r="59" spans="1:16" ht="15" customHeight="1">
      <c r="A59" s="134" t="s">
        <v>5</v>
      </c>
      <c r="B59" s="135">
        <v>2.1470883511763458E-2</v>
      </c>
      <c r="C59" s="135">
        <v>2.2163768815934601E-2</v>
      </c>
      <c r="D59" s="135">
        <v>2.2439970595460237E-2</v>
      </c>
      <c r="E59" s="135">
        <v>2.2792417782509979E-2</v>
      </c>
      <c r="F59" s="135">
        <v>2.1830211670700414E-2</v>
      </c>
      <c r="G59" s="135">
        <v>2.1115923683422595E-2</v>
      </c>
      <c r="H59" s="135">
        <v>2.1276010269211654E-2</v>
      </c>
      <c r="I59" s="135">
        <v>2.0480420154769093E-2</v>
      </c>
      <c r="J59" s="135">
        <v>2.0346292029617782E-2</v>
      </c>
      <c r="K59" s="135">
        <v>2.1404819378759508E-2</v>
      </c>
      <c r="L59" s="135">
        <v>1.6523555057552881E-2</v>
      </c>
      <c r="M59" s="135">
        <f>+M53+M58+M44+M47+M28+M38+M50</f>
        <v>1.3069329771066004E-2</v>
      </c>
      <c r="N59" s="135">
        <f>N44+N47+N28+N38+N50</f>
        <v>1.3534155879161262E-2</v>
      </c>
      <c r="O59" s="135">
        <f>+O50</f>
        <v>3.3802657686467452E-4</v>
      </c>
      <c r="P59" s="135">
        <f>+P50</f>
        <v>3.1310358586638949E-4</v>
      </c>
    </row>
    <row r="60" spans="1:16" s="49" customFormat="1" ht="15" customHeight="1"/>
    <row r="61" spans="1:16" s="49" customFormat="1" ht="15" customHeight="1">
      <c r="A61" s="57" t="s">
        <v>42</v>
      </c>
    </row>
    <row r="62" spans="1:16" s="49" customFormat="1" ht="15" customHeight="1">
      <c r="A62" s="50" t="s">
        <v>48</v>
      </c>
    </row>
    <row r="63" spans="1:16" s="49" customFormat="1" ht="15" customHeight="1">
      <c r="A63" s="47" t="s">
        <v>46</v>
      </c>
      <c r="H63" s="79"/>
    </row>
    <row r="64" spans="1:16" s="49" customFormat="1" ht="15" customHeight="1">
      <c r="A64" s="47" t="s">
        <v>49</v>
      </c>
    </row>
    <row r="65" spans="1:16" ht="15" customHeight="1">
      <c r="A65" s="47" t="s">
        <v>50</v>
      </c>
    </row>
    <row r="66" spans="1:16" ht="15" customHeight="1">
      <c r="A66" s="19" t="s">
        <v>83</v>
      </c>
    </row>
    <row r="67" spans="1:16" ht="15" customHeight="1">
      <c r="A67" s="1"/>
    </row>
    <row r="72" spans="1:16" ht="15" customHeight="1">
      <c r="J72" s="106"/>
      <c r="K72" s="106"/>
      <c r="L72" s="106"/>
      <c r="M72" s="106"/>
      <c r="N72" s="106"/>
      <c r="O72" s="106"/>
      <c r="P72" s="106"/>
    </row>
    <row r="73" spans="1:16" ht="15" customHeight="1">
      <c r="J73" s="106"/>
      <c r="K73" s="106"/>
      <c r="L73" s="106"/>
      <c r="M73" s="106"/>
      <c r="N73" s="106"/>
      <c r="O73" s="106"/>
      <c r="P73" s="106"/>
    </row>
    <row r="74" spans="1:16" ht="15" customHeight="1">
      <c r="J74" s="106"/>
      <c r="K74" s="106"/>
      <c r="L74" s="106"/>
      <c r="M74" s="106"/>
      <c r="N74" s="106"/>
      <c r="O74" s="106"/>
      <c r="P74" s="106"/>
    </row>
    <row r="75" spans="1:16" ht="15" customHeight="1">
      <c r="J75" s="106"/>
      <c r="K75" s="106"/>
      <c r="L75" s="106"/>
      <c r="M75" s="106"/>
      <c r="N75" s="106"/>
      <c r="O75" s="106"/>
      <c r="P75" s="106"/>
    </row>
    <row r="76" spans="1:16" ht="15" customHeight="1">
      <c r="J76" s="106"/>
      <c r="K76" s="106"/>
      <c r="L76" s="106"/>
      <c r="M76" s="106"/>
      <c r="N76" s="106"/>
      <c r="O76" s="106"/>
      <c r="P76" s="106"/>
    </row>
    <row r="77" spans="1:16" ht="15" customHeight="1">
      <c r="J77" s="106"/>
      <c r="K77" s="106"/>
      <c r="L77" s="106"/>
      <c r="M77" s="106"/>
      <c r="N77" s="106"/>
      <c r="O77" s="106"/>
      <c r="P77" s="106"/>
    </row>
    <row r="78" spans="1:16" ht="15" customHeight="1">
      <c r="J78" s="106"/>
      <c r="K78" s="106"/>
      <c r="L78" s="106"/>
      <c r="M78" s="106"/>
      <c r="N78" s="106"/>
      <c r="O78" s="106"/>
      <c r="P78" s="106"/>
    </row>
    <row r="79" spans="1:16" ht="15" customHeight="1">
      <c r="J79" s="106"/>
      <c r="K79" s="106"/>
      <c r="L79" s="106"/>
      <c r="M79" s="106"/>
      <c r="N79" s="106"/>
      <c r="O79" s="106"/>
      <c r="P79" s="106"/>
    </row>
    <row r="80" spans="1:16" ht="15" customHeight="1">
      <c r="J80" s="106"/>
      <c r="K80" s="106"/>
      <c r="L80" s="106"/>
      <c r="M80" s="106"/>
      <c r="N80" s="106"/>
      <c r="O80" s="106"/>
      <c r="P80" s="106"/>
    </row>
    <row r="81" spans="10:16" ht="15" customHeight="1">
      <c r="J81" s="9"/>
      <c r="K81" s="9"/>
      <c r="L81" s="9"/>
      <c r="M81" s="9"/>
      <c r="N81" s="9"/>
      <c r="O81" s="9"/>
      <c r="P81" s="9"/>
    </row>
  </sheetData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1"/>
  <sheetViews>
    <sheetView topLeftCell="A70" zoomScaleNormal="100" workbookViewId="0">
      <selection activeCell="A22" sqref="A22"/>
    </sheetView>
  </sheetViews>
  <sheetFormatPr baseColWidth="10" defaultColWidth="11.44140625" defaultRowHeight="15" customHeight="1"/>
  <cols>
    <col min="1" max="1" width="81.33203125" style="9" customWidth="1"/>
    <col min="2" max="21" width="14.6640625" style="9" customWidth="1"/>
    <col min="22" max="31" width="13.6640625" style="9" customWidth="1"/>
    <col min="32" max="16384" width="11.44140625" style="9"/>
  </cols>
  <sheetData>
    <row r="1" spans="1:31" ht="15" customHeight="1">
      <c r="A1" s="1"/>
      <c r="B1" s="17"/>
      <c r="C1" s="17"/>
      <c r="D1" s="1"/>
      <c r="E1" s="1"/>
      <c r="F1" s="1"/>
      <c r="G1" s="1"/>
    </row>
    <row r="2" spans="1:31" ht="15" customHeight="1">
      <c r="A2" s="1"/>
      <c r="B2" s="10"/>
      <c r="C2" s="15"/>
      <c r="D2" s="1"/>
      <c r="E2" s="1"/>
      <c r="F2" s="1"/>
      <c r="G2" s="1"/>
    </row>
    <row r="3" spans="1:31" ht="15" customHeight="1">
      <c r="A3" s="1"/>
      <c r="B3" s="10"/>
      <c r="C3" s="15"/>
      <c r="D3" s="1"/>
      <c r="E3" s="1"/>
      <c r="F3" s="1"/>
      <c r="G3" s="1"/>
      <c r="P3" s="89"/>
    </row>
    <row r="4" spans="1:31" ht="15" customHeight="1">
      <c r="A4" s="1"/>
      <c r="B4" s="10"/>
      <c r="C4" s="15"/>
      <c r="D4" s="1"/>
      <c r="E4" s="1"/>
      <c r="F4" s="1"/>
      <c r="G4" s="1"/>
      <c r="P4" s="89"/>
    </row>
    <row r="5" spans="1:31" ht="15" customHeight="1">
      <c r="A5" s="11" t="s">
        <v>0</v>
      </c>
      <c r="B5" s="1"/>
      <c r="C5" s="1"/>
      <c r="D5" s="1"/>
      <c r="E5" s="1"/>
      <c r="F5" s="1"/>
      <c r="G5" s="1"/>
      <c r="P5" s="89"/>
    </row>
    <row r="6" spans="1:31" ht="15" customHeight="1">
      <c r="A6" s="56" t="s">
        <v>86</v>
      </c>
      <c r="B6" s="1"/>
      <c r="C6" s="4"/>
      <c r="D6" s="1"/>
      <c r="E6" s="1"/>
      <c r="F6" s="1"/>
      <c r="G6" s="1"/>
      <c r="P6" s="89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5" t="s">
        <v>30</v>
      </c>
      <c r="B9" s="1"/>
      <c r="C9" s="1"/>
      <c r="D9" s="6"/>
      <c r="E9" s="1"/>
      <c r="F9" s="1"/>
      <c r="G9" s="1"/>
    </row>
    <row r="10" spans="1:31" ht="15" customHeight="1">
      <c r="A10" s="115" t="s">
        <v>1</v>
      </c>
      <c r="B10" s="115">
        <v>2010</v>
      </c>
      <c r="C10" s="115" t="s">
        <v>11</v>
      </c>
      <c r="D10" s="115">
        <v>2011</v>
      </c>
      <c r="E10" s="136" t="s">
        <v>11</v>
      </c>
      <c r="F10" s="136">
        <v>2012</v>
      </c>
      <c r="G10" s="136" t="s">
        <v>11</v>
      </c>
      <c r="H10" s="136">
        <v>2013</v>
      </c>
      <c r="I10" s="136" t="s">
        <v>11</v>
      </c>
      <c r="J10" s="136">
        <v>2014</v>
      </c>
      <c r="K10" s="136" t="s">
        <v>11</v>
      </c>
      <c r="L10" s="136">
        <v>2015</v>
      </c>
      <c r="M10" s="136" t="s">
        <v>11</v>
      </c>
      <c r="N10" s="136">
        <v>2016</v>
      </c>
      <c r="O10" s="136" t="s">
        <v>11</v>
      </c>
      <c r="P10" s="136">
        <v>2017</v>
      </c>
      <c r="Q10" s="136" t="s">
        <v>11</v>
      </c>
      <c r="R10" s="136">
        <v>2018</v>
      </c>
      <c r="S10" s="136" t="s">
        <v>11</v>
      </c>
      <c r="T10" s="136">
        <v>2019</v>
      </c>
      <c r="U10" s="136" t="s">
        <v>11</v>
      </c>
      <c r="V10" s="136">
        <v>2020</v>
      </c>
      <c r="W10" s="136" t="s">
        <v>11</v>
      </c>
      <c r="X10" s="136">
        <v>2021</v>
      </c>
      <c r="Y10" s="136" t="s">
        <v>11</v>
      </c>
      <c r="Z10" s="136">
        <v>2022</v>
      </c>
      <c r="AA10" s="136" t="s">
        <v>11</v>
      </c>
      <c r="AB10" s="136">
        <v>2023</v>
      </c>
      <c r="AC10" s="136" t="s">
        <v>11</v>
      </c>
      <c r="AD10" s="136">
        <v>2024</v>
      </c>
      <c r="AE10" s="136" t="s">
        <v>11</v>
      </c>
    </row>
    <row r="11" spans="1:31" ht="15" customHeight="1">
      <c r="A11" s="116" t="s">
        <v>4</v>
      </c>
      <c r="B11" s="137">
        <v>178856.86086847336</v>
      </c>
      <c r="C11" s="138">
        <v>0.42067470589574063</v>
      </c>
      <c r="D11" s="137">
        <v>185616.68544881957</v>
      </c>
      <c r="E11" s="138">
        <v>0.38729948279214638</v>
      </c>
      <c r="F11" s="137">
        <v>210509.77781127978</v>
      </c>
      <c r="G11" s="138">
        <v>0.39494254743865326</v>
      </c>
      <c r="H11" s="137">
        <v>227200.91226011436</v>
      </c>
      <c r="I11" s="138">
        <v>0.39148117058147708</v>
      </c>
      <c r="J11" s="137">
        <v>228082.63499833446</v>
      </c>
      <c r="K11" s="138">
        <v>0.37312612018120872</v>
      </c>
      <c r="L11" s="137">
        <v>231024.97848711113</v>
      </c>
      <c r="M11" s="138">
        <v>0.36261513177869076</v>
      </c>
      <c r="N11" s="137">
        <v>251029.40704259157</v>
      </c>
      <c r="O11" s="138">
        <v>0.3680621638568744</v>
      </c>
      <c r="P11" s="137">
        <v>241641.90384434882</v>
      </c>
      <c r="Q11" s="138">
        <v>0.34354763954204037</v>
      </c>
      <c r="R11" s="137">
        <v>247485.35594539664</v>
      </c>
      <c r="S11" s="138">
        <v>0.33774132715972888</v>
      </c>
      <c r="T11" s="137">
        <v>265360.35668117122</v>
      </c>
      <c r="U11" s="138">
        <v>0.34347027578027778</v>
      </c>
      <c r="V11" s="137">
        <v>223243.55157845136</v>
      </c>
      <c r="W11" s="138">
        <v>0.37020231874574583</v>
      </c>
      <c r="X11" s="137">
        <v>287456.13630176114</v>
      </c>
      <c r="Y11" s="138">
        <v>0.54541412512200194</v>
      </c>
      <c r="Z11" s="137">
        <v>333498.81032926432</v>
      </c>
      <c r="AA11" s="138">
        <v>0.54990526068037027</v>
      </c>
      <c r="AB11" s="137" t="s">
        <v>40</v>
      </c>
      <c r="AC11" s="138" t="s">
        <v>40</v>
      </c>
      <c r="AD11" s="137" t="s">
        <v>40</v>
      </c>
      <c r="AE11" s="138" t="s">
        <v>40</v>
      </c>
    </row>
    <row r="12" spans="1:31" ht="15" customHeight="1">
      <c r="A12" s="116" t="s">
        <v>6</v>
      </c>
      <c r="B12" s="137">
        <v>68294.303397619791</v>
      </c>
      <c r="C12" s="138">
        <v>0.1606294880534398</v>
      </c>
      <c r="D12" s="137">
        <v>99409.307031394375</v>
      </c>
      <c r="E12" s="138">
        <v>0.20742301859818912</v>
      </c>
      <c r="F12" s="137">
        <v>110872.07916134523</v>
      </c>
      <c r="G12" s="138">
        <v>0.20800982186707434</v>
      </c>
      <c r="H12" s="137">
        <v>130213.64723654064</v>
      </c>
      <c r="I12" s="138">
        <v>0.22436613717238771</v>
      </c>
      <c r="J12" s="137">
        <v>143591.344019943</v>
      </c>
      <c r="K12" s="138">
        <v>0.23490469182872159</v>
      </c>
      <c r="L12" s="137">
        <v>157745.35294136626</v>
      </c>
      <c r="M12" s="138">
        <v>0.247595962648259</v>
      </c>
      <c r="N12" s="137">
        <v>164337.40815545066</v>
      </c>
      <c r="O12" s="138">
        <v>0.24095337180182619</v>
      </c>
      <c r="P12" s="137">
        <v>174098.19003482061</v>
      </c>
      <c r="Q12" s="138">
        <v>0.24751924762822122</v>
      </c>
      <c r="R12" s="137">
        <v>177774.5950197964</v>
      </c>
      <c r="S12" s="138">
        <v>0.24260759764111678</v>
      </c>
      <c r="T12" s="137">
        <v>192827.49853511309</v>
      </c>
      <c r="U12" s="138">
        <v>0.24958707068460848</v>
      </c>
      <c r="V12" s="137">
        <v>146562.1639282289</v>
      </c>
      <c r="W12" s="138">
        <v>0.24304241955923839</v>
      </c>
      <c r="X12" s="137" t="s">
        <v>40</v>
      </c>
      <c r="Y12" s="138" t="s">
        <v>40</v>
      </c>
      <c r="Z12" s="137" t="s">
        <v>40</v>
      </c>
      <c r="AA12" s="138" t="s">
        <v>40</v>
      </c>
      <c r="AB12" s="137" t="s">
        <v>40</v>
      </c>
      <c r="AC12" s="138" t="s">
        <v>40</v>
      </c>
      <c r="AD12" s="137" t="s">
        <v>40</v>
      </c>
      <c r="AE12" s="138" t="s">
        <v>40</v>
      </c>
    </row>
    <row r="13" spans="1:31" ht="15" customHeight="1">
      <c r="A13" s="116" t="s">
        <v>3</v>
      </c>
      <c r="B13" s="137">
        <v>89056.810588919034</v>
      </c>
      <c r="C13" s="138">
        <v>0.20946329607146688</v>
      </c>
      <c r="D13" s="137">
        <v>99078.072514427142</v>
      </c>
      <c r="E13" s="138">
        <v>0.20673187945412932</v>
      </c>
      <c r="F13" s="137">
        <v>101936.74031180264</v>
      </c>
      <c r="G13" s="138">
        <v>0.19124601391403198</v>
      </c>
      <c r="H13" s="137">
        <v>109681.28114313156</v>
      </c>
      <c r="I13" s="138">
        <v>0.18898760531221301</v>
      </c>
      <c r="J13" s="137">
        <v>122811.24847400372</v>
      </c>
      <c r="K13" s="138">
        <v>0.20091001078644161</v>
      </c>
      <c r="L13" s="137">
        <v>130077.71549459551</v>
      </c>
      <c r="M13" s="138">
        <v>0.20416903944512346</v>
      </c>
      <c r="N13" s="137">
        <v>139060.10606812572</v>
      </c>
      <c r="O13" s="138">
        <v>0.20389150477862847</v>
      </c>
      <c r="P13" s="137">
        <v>159540.8237526509</v>
      </c>
      <c r="Q13" s="138">
        <v>0.22682271799232773</v>
      </c>
      <c r="R13" s="137">
        <v>169271.39578497619</v>
      </c>
      <c r="S13" s="138">
        <v>0.23100334823532409</v>
      </c>
      <c r="T13" s="137">
        <v>185197.83394133628</v>
      </c>
      <c r="U13" s="138">
        <v>0.23971158274469692</v>
      </c>
      <c r="V13" s="137">
        <v>142570.90891129783</v>
      </c>
      <c r="W13" s="138">
        <v>0.23642376539643614</v>
      </c>
      <c r="X13" s="137">
        <v>152037.35623331627</v>
      </c>
      <c r="Y13" s="138">
        <v>0.28847295696205422</v>
      </c>
      <c r="Z13" s="137">
        <v>184957.358074171</v>
      </c>
      <c r="AA13" s="138">
        <v>0.30497567324486702</v>
      </c>
      <c r="AB13" s="137" t="s">
        <v>40</v>
      </c>
      <c r="AC13" s="138" t="s">
        <v>40</v>
      </c>
      <c r="AD13" s="137" t="s">
        <v>40</v>
      </c>
      <c r="AE13" s="138" t="s">
        <v>40</v>
      </c>
    </row>
    <row r="14" spans="1:31" ht="15" customHeight="1">
      <c r="A14" s="113" t="s">
        <v>7</v>
      </c>
      <c r="B14" s="137">
        <v>25128.122260415192</v>
      </c>
      <c r="C14" s="138">
        <v>5.9101816895835144E-2</v>
      </c>
      <c r="D14" s="137">
        <v>27618.899207751769</v>
      </c>
      <c r="E14" s="138">
        <v>5.7628361117352922E-2</v>
      </c>
      <c r="F14" s="137">
        <v>33274.074207381636</v>
      </c>
      <c r="G14" s="138">
        <v>6.2426305170998737E-2</v>
      </c>
      <c r="H14" s="137">
        <v>36428.85634819149</v>
      </c>
      <c r="I14" s="138">
        <v>6.2769164015535797E-2</v>
      </c>
      <c r="J14" s="137">
        <v>37804.179294547357</v>
      </c>
      <c r="K14" s="138">
        <v>6.1844807900050106E-2</v>
      </c>
      <c r="L14" s="137">
        <v>39619.116093486715</v>
      </c>
      <c r="M14" s="138">
        <v>6.218587746344683E-2</v>
      </c>
      <c r="N14" s="137">
        <v>43186.377791974221</v>
      </c>
      <c r="O14" s="138">
        <v>6.3320356951476947E-2</v>
      </c>
      <c r="P14" s="137">
        <v>44989.495024633885</v>
      </c>
      <c r="Q14" s="138">
        <v>6.3962560193438919E-2</v>
      </c>
      <c r="R14" s="137">
        <v>52657.29421821452</v>
      </c>
      <c r="S14" s="138">
        <v>7.186099705157481E-2</v>
      </c>
      <c r="T14" s="137">
        <v>53537.857806471118</v>
      </c>
      <c r="U14" s="138">
        <v>6.9296947801316802E-2</v>
      </c>
      <c r="V14" s="137">
        <v>56357.288231827057</v>
      </c>
      <c r="W14" s="138">
        <v>9.3456669337716167E-2</v>
      </c>
      <c r="X14" s="137">
        <v>52692.908936236432</v>
      </c>
      <c r="Y14" s="138">
        <v>9.9978581766718866E-2</v>
      </c>
      <c r="Z14" s="137">
        <v>60976.199903522851</v>
      </c>
      <c r="AA14" s="138">
        <v>0.10054348640746191</v>
      </c>
      <c r="AB14" s="137" t="s">
        <v>40</v>
      </c>
      <c r="AC14" s="138" t="s">
        <v>40</v>
      </c>
      <c r="AD14" s="137" t="s">
        <v>40</v>
      </c>
      <c r="AE14" s="138" t="s">
        <v>40</v>
      </c>
    </row>
    <row r="15" spans="1:31" ht="15" customHeight="1">
      <c r="A15" s="113" t="s">
        <v>74</v>
      </c>
      <c r="B15" s="139">
        <v>12789.980417552513</v>
      </c>
      <c r="C15" s="138">
        <v>3.008227486740252E-2</v>
      </c>
      <c r="D15" s="139">
        <v>14756.344954461725</v>
      </c>
      <c r="E15" s="138">
        <v>3.0789930091394541E-2</v>
      </c>
      <c r="F15" s="139">
        <v>16691.219709559544</v>
      </c>
      <c r="G15" s="138">
        <v>3.1314805898761823E-2</v>
      </c>
      <c r="H15" s="139">
        <v>18150.091901752719</v>
      </c>
      <c r="I15" s="138">
        <v>3.1273726646505698E-2</v>
      </c>
      <c r="J15" s="139">
        <v>19820.298282636562</v>
      </c>
      <c r="K15" s="138">
        <v>3.2424524554832766E-2</v>
      </c>
      <c r="L15" s="139">
        <v>20532.377861617813</v>
      </c>
      <c r="M15" s="138">
        <v>3.2227471474197286E-2</v>
      </c>
      <c r="N15" s="139">
        <v>24764.272335318383</v>
      </c>
      <c r="O15" s="138">
        <v>3.6309656981867992E-2</v>
      </c>
      <c r="P15" s="139">
        <v>25436.478318556608</v>
      </c>
      <c r="Q15" s="138">
        <v>3.616360385171985E-2</v>
      </c>
      <c r="R15" s="139">
        <v>26224.202534091379</v>
      </c>
      <c r="S15" s="138">
        <v>3.5787963832186055E-2</v>
      </c>
      <c r="T15" s="139">
        <v>26706.505245474305</v>
      </c>
      <c r="U15" s="138">
        <v>3.4567675580914538E-2</v>
      </c>
      <c r="V15" s="139">
        <v>4782.5919861815928</v>
      </c>
      <c r="W15" s="138">
        <v>7.9309195288315253E-3</v>
      </c>
      <c r="X15" s="139">
        <v>5794.8951387006964</v>
      </c>
      <c r="Y15" s="138">
        <v>1.0995130258518048E-2</v>
      </c>
      <c r="Z15" s="139">
        <v>9864.7164766493588</v>
      </c>
      <c r="AA15" s="138">
        <v>1.6265903558318629E-2</v>
      </c>
      <c r="AB15" s="139" t="s">
        <v>40</v>
      </c>
      <c r="AC15" s="138" t="s">
        <v>40</v>
      </c>
      <c r="AD15" s="139" t="s">
        <v>40</v>
      </c>
      <c r="AE15" s="138" t="s">
        <v>40</v>
      </c>
    </row>
    <row r="16" spans="1:31" ht="14.4">
      <c r="A16" s="118" t="s">
        <v>2</v>
      </c>
      <c r="B16" s="139">
        <v>37399.957425294946</v>
      </c>
      <c r="C16" s="138">
        <v>8.7965404368630665E-2</v>
      </c>
      <c r="D16" s="139">
        <v>37376.467941145529</v>
      </c>
      <c r="E16" s="138">
        <v>7.798806808342866E-2</v>
      </c>
      <c r="F16" s="139">
        <v>42557.370658767039</v>
      </c>
      <c r="G16" s="138">
        <v>7.9842924898872986E-2</v>
      </c>
      <c r="H16" s="139">
        <v>41254.944247723019</v>
      </c>
      <c r="I16" s="138">
        <v>7.1084810821014671E-2</v>
      </c>
      <c r="J16" s="139">
        <v>40943.416926534788</v>
      </c>
      <c r="K16" s="138">
        <v>6.6980365712063589E-2</v>
      </c>
      <c r="L16" s="139">
        <v>36850.240793485958</v>
      </c>
      <c r="M16" s="138">
        <v>5.7839870861201646E-2</v>
      </c>
      <c r="N16" s="139">
        <v>36429.882688626734</v>
      </c>
      <c r="O16" s="138">
        <v>5.3413907196749516E-2</v>
      </c>
      <c r="P16" s="139">
        <v>32954.067643330738</v>
      </c>
      <c r="Q16" s="138">
        <v>4.6851526875353128E-2</v>
      </c>
      <c r="R16" s="139">
        <v>29841.460307796151</v>
      </c>
      <c r="S16" s="138">
        <v>4.0724407188614149E-2</v>
      </c>
      <c r="T16" s="139">
        <v>21933.126216647768</v>
      </c>
      <c r="U16" s="138">
        <v>2.83892326818318E-2</v>
      </c>
      <c r="V16" s="139">
        <v>15851.24418286995</v>
      </c>
      <c r="W16" s="138">
        <v>2.6285943356537684E-2</v>
      </c>
      <c r="X16" s="139">
        <v>17134.160956773485</v>
      </c>
      <c r="Y16" s="138">
        <v>3.251005015293152E-2</v>
      </c>
      <c r="Z16" s="139">
        <v>17168.854306778547</v>
      </c>
      <c r="AA16" s="138">
        <v>2.8309676108982187E-2</v>
      </c>
      <c r="AB16" s="139">
        <v>15907.284623903626</v>
      </c>
      <c r="AC16" s="138">
        <v>1</v>
      </c>
      <c r="AD16" s="139">
        <v>15378.375371680504</v>
      </c>
      <c r="AE16" s="138">
        <v>1</v>
      </c>
    </row>
    <row r="17" spans="1:31" ht="15" customHeight="1">
      <c r="A17" s="113" t="s">
        <v>32</v>
      </c>
      <c r="B17" s="139">
        <v>11441.790464026661</v>
      </c>
      <c r="C17" s="138">
        <v>2.6911306700807297E-2</v>
      </c>
      <c r="D17" s="139">
        <v>12924.837516932173</v>
      </c>
      <c r="E17" s="138">
        <v>2.6968388501154517E-2</v>
      </c>
      <c r="F17" s="139">
        <v>14045.657621928707</v>
      </c>
      <c r="G17" s="138">
        <v>2.6351402102702814E-2</v>
      </c>
      <c r="H17" s="139">
        <v>13801.788232499159</v>
      </c>
      <c r="I17" s="138">
        <v>2.3781331507993948E-2</v>
      </c>
      <c r="J17" s="139">
        <v>14187.903533982571</v>
      </c>
      <c r="K17" s="138">
        <v>2.3210348298452598E-2</v>
      </c>
      <c r="L17" s="139">
        <v>17293.509097006197</v>
      </c>
      <c r="M17" s="138">
        <v>2.7143766536382306E-2</v>
      </c>
      <c r="N17" s="139">
        <v>18904.909753320801</v>
      </c>
      <c r="O17" s="138">
        <v>2.7718593105490647E-2</v>
      </c>
      <c r="P17" s="139">
        <v>19932.012553033277</v>
      </c>
      <c r="Q17" s="138">
        <v>2.833778312029734E-2</v>
      </c>
      <c r="R17" s="139">
        <v>22433.295911315519</v>
      </c>
      <c r="S17" s="138">
        <v>3.0614543251303642E-2</v>
      </c>
      <c r="T17" s="139">
        <v>20508.504899758278</v>
      </c>
      <c r="U17" s="138">
        <v>2.6545268184970633E-2</v>
      </c>
      <c r="V17" s="139">
        <v>10422.488036206087</v>
      </c>
      <c r="W17" s="138">
        <v>1.7283496928901774E-2</v>
      </c>
      <c r="X17" s="139">
        <v>9034.6847131367613</v>
      </c>
      <c r="Y17" s="138">
        <v>1.7142248977408323E-2</v>
      </c>
      <c r="Z17" s="139" t="s">
        <v>40</v>
      </c>
      <c r="AA17" s="138" t="s">
        <v>40</v>
      </c>
      <c r="AB17" s="139" t="s">
        <v>40</v>
      </c>
      <c r="AC17" s="138" t="s">
        <v>40</v>
      </c>
      <c r="AD17" s="139" t="s">
        <v>40</v>
      </c>
      <c r="AE17" s="138" t="s">
        <v>40</v>
      </c>
    </row>
    <row r="18" spans="1:31" ht="15" customHeight="1">
      <c r="A18" s="113" t="s">
        <v>33</v>
      </c>
      <c r="B18" s="139">
        <v>2198.8374690037554</v>
      </c>
      <c r="C18" s="138">
        <v>5.1717071466769555E-3</v>
      </c>
      <c r="D18" s="139">
        <v>2478.1856051425257</v>
      </c>
      <c r="E18" s="138">
        <v>5.1708713622046114E-3</v>
      </c>
      <c r="F18" s="139">
        <v>3126.7534597661688</v>
      </c>
      <c r="G18" s="138">
        <v>5.8661787089041529E-3</v>
      </c>
      <c r="H18" s="139">
        <v>3630.7778503314112</v>
      </c>
      <c r="I18" s="138">
        <v>6.2560539428721581E-3</v>
      </c>
      <c r="J18" s="139">
        <v>4033.8830386432583</v>
      </c>
      <c r="K18" s="138">
        <v>6.599130738228866E-3</v>
      </c>
      <c r="L18" s="139">
        <v>3964.6461061461687</v>
      </c>
      <c r="M18" s="138">
        <v>6.2228797926985715E-3</v>
      </c>
      <c r="N18" s="139">
        <v>4317.553100600293</v>
      </c>
      <c r="O18" s="138">
        <v>6.3304453270858329E-3</v>
      </c>
      <c r="P18" s="139">
        <v>4779.359275910354</v>
      </c>
      <c r="Q18" s="138">
        <v>6.794920796601548E-3</v>
      </c>
      <c r="R18" s="139">
        <v>7078.3843131497852</v>
      </c>
      <c r="S18" s="138">
        <v>9.6598156401515433E-3</v>
      </c>
      <c r="T18" s="139">
        <v>6514.4045919401069</v>
      </c>
      <c r="U18" s="138">
        <v>8.4319465413830591E-3</v>
      </c>
      <c r="V18" s="139">
        <v>3240.9714172293652</v>
      </c>
      <c r="W18" s="138">
        <v>5.3744671465924196E-3</v>
      </c>
      <c r="X18" s="139">
        <v>2891.8301615865394</v>
      </c>
      <c r="Y18" s="138">
        <v>5.4869067603671015E-3</v>
      </c>
      <c r="Z18" s="139" t="s">
        <v>40</v>
      </c>
      <c r="AA18" s="138" t="s">
        <v>40</v>
      </c>
      <c r="AB18" s="139" t="s">
        <v>40</v>
      </c>
      <c r="AC18" s="138" t="s">
        <v>40</v>
      </c>
      <c r="AD18" s="139" t="s">
        <v>40</v>
      </c>
      <c r="AE18" s="138" t="s">
        <v>40</v>
      </c>
    </row>
    <row r="19" spans="1:31" ht="15" customHeight="1">
      <c r="A19" s="140" t="s">
        <v>5</v>
      </c>
      <c r="B19" s="141">
        <v>425166.66289130528</v>
      </c>
      <c r="C19" s="120">
        <v>0.99999999999999989</v>
      </c>
      <c r="D19" s="141">
        <v>479258.80022007477</v>
      </c>
      <c r="E19" s="120">
        <v>0.99999999999999989</v>
      </c>
      <c r="F19" s="141">
        <v>533013.67294183071</v>
      </c>
      <c r="G19" s="120">
        <v>1</v>
      </c>
      <c r="H19" s="141">
        <v>580362.29922028433</v>
      </c>
      <c r="I19" s="120">
        <v>1.0000000000000002</v>
      </c>
      <c r="J19" s="141">
        <v>611274.9085686258</v>
      </c>
      <c r="K19" s="120">
        <v>0.99999999999999978</v>
      </c>
      <c r="L19" s="141">
        <v>637107.93687481584</v>
      </c>
      <c r="M19" s="120">
        <v>0.99999999999999978</v>
      </c>
      <c r="N19" s="141">
        <v>682029.91693600838</v>
      </c>
      <c r="O19" s="120">
        <v>1</v>
      </c>
      <c r="P19" s="141">
        <v>703372.33044728509</v>
      </c>
      <c r="Q19" s="120">
        <v>1</v>
      </c>
      <c r="R19" s="141">
        <v>732765.98403473664</v>
      </c>
      <c r="S19" s="120">
        <v>0.99999999999999989</v>
      </c>
      <c r="T19" s="141">
        <v>772586.08791791217</v>
      </c>
      <c r="U19" s="120">
        <v>1</v>
      </c>
      <c r="V19" s="141">
        <v>603031.20827229216</v>
      </c>
      <c r="W19" s="120">
        <v>0.99999999999999978</v>
      </c>
      <c r="X19" s="141">
        <v>527041.97244151135</v>
      </c>
      <c r="Y19" s="120">
        <v>1</v>
      </c>
      <c r="Z19" s="141">
        <v>606465.93909038603</v>
      </c>
      <c r="AA19" s="120">
        <v>0.99999999999999989</v>
      </c>
      <c r="AB19" s="141">
        <v>15907.284623903626</v>
      </c>
      <c r="AC19" s="120">
        <v>1</v>
      </c>
      <c r="AD19" s="141">
        <v>15378.375371680504</v>
      </c>
      <c r="AE19" s="120">
        <v>1</v>
      </c>
    </row>
    <row r="20" spans="1:31" ht="15" customHeight="1">
      <c r="B20" s="12"/>
      <c r="C20" s="12"/>
      <c r="D20" s="12"/>
      <c r="E20" s="12"/>
      <c r="F20" s="62"/>
      <c r="G20" s="12"/>
      <c r="H20" s="62"/>
      <c r="I20" s="12"/>
      <c r="J20" s="12"/>
      <c r="K20" s="12"/>
      <c r="L20" s="82"/>
      <c r="M20" s="12"/>
      <c r="N20" s="12"/>
      <c r="O20" s="12"/>
      <c r="P20" s="12"/>
      <c r="Q20" s="12"/>
      <c r="R20" s="67"/>
      <c r="S20" s="12"/>
      <c r="T20" s="67"/>
      <c r="U20" s="12"/>
      <c r="V20" s="194"/>
      <c r="W20" s="193"/>
      <c r="X20" s="194"/>
      <c r="Y20" s="193"/>
      <c r="Z20" s="194"/>
      <c r="AA20" s="193"/>
      <c r="AB20" s="194"/>
      <c r="AC20" s="193"/>
      <c r="AD20" s="194"/>
      <c r="AE20" s="193"/>
    </row>
    <row r="21" spans="1:31" ht="15" customHeight="1">
      <c r="A21" s="19" t="s">
        <v>83</v>
      </c>
      <c r="L21" s="77"/>
      <c r="N21" s="27"/>
      <c r="T21" s="20"/>
      <c r="V21" s="195"/>
      <c r="W21" s="196"/>
      <c r="X21" s="195"/>
      <c r="Y21" s="196"/>
      <c r="Z21" s="195"/>
      <c r="AA21" s="196"/>
      <c r="AB21" s="195"/>
      <c r="AC21" s="196"/>
      <c r="AD21" s="195"/>
      <c r="AE21" s="196"/>
    </row>
    <row r="22" spans="1:31" ht="15" customHeight="1">
      <c r="A22" s="1"/>
      <c r="N22" s="84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</row>
    <row r="23" spans="1:31" ht="15" customHeight="1">
      <c r="A23" s="1"/>
      <c r="L23" s="85"/>
      <c r="M23" s="83"/>
      <c r="N23" s="86"/>
      <c r="O23" s="87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</row>
    <row r="24" spans="1:31" ht="15" customHeight="1">
      <c r="A24" s="2" t="s">
        <v>0</v>
      </c>
      <c r="L24" s="85"/>
      <c r="M24" s="83"/>
      <c r="N24" s="86"/>
      <c r="O24" s="88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</row>
    <row r="25" spans="1:31" ht="15" customHeight="1">
      <c r="A25" s="3" t="s">
        <v>87</v>
      </c>
      <c r="N25" s="84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</row>
    <row r="26" spans="1:31" ht="15" customHeight="1">
      <c r="A26" s="112" t="s">
        <v>113</v>
      </c>
      <c r="N26" s="27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</row>
    <row r="27" spans="1:31" ht="15" customHeight="1">
      <c r="A27" s="1"/>
      <c r="N27" s="27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</row>
    <row r="28" spans="1:31" ht="15" customHeight="1">
      <c r="A28" s="5" t="s">
        <v>30</v>
      </c>
      <c r="N28" s="27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</row>
    <row r="29" spans="1:31" ht="15" customHeight="1">
      <c r="A29" s="125" t="s">
        <v>8</v>
      </c>
      <c r="B29" s="125">
        <v>2010</v>
      </c>
      <c r="C29" s="143" t="s">
        <v>11</v>
      </c>
      <c r="D29" s="126">
        <v>2011</v>
      </c>
      <c r="E29" s="143" t="s">
        <v>11</v>
      </c>
      <c r="F29" s="126">
        <v>2012</v>
      </c>
      <c r="G29" s="143" t="s">
        <v>11</v>
      </c>
      <c r="H29" s="126">
        <v>2013</v>
      </c>
      <c r="I29" s="143" t="s">
        <v>11</v>
      </c>
      <c r="J29" s="126">
        <v>2014</v>
      </c>
      <c r="K29" s="143" t="s">
        <v>11</v>
      </c>
      <c r="L29" s="126">
        <v>2015</v>
      </c>
      <c r="M29" s="143" t="s">
        <v>11</v>
      </c>
      <c r="N29" s="126">
        <v>2016</v>
      </c>
      <c r="O29" s="143" t="s">
        <v>11</v>
      </c>
      <c r="P29" s="126">
        <v>2017</v>
      </c>
      <c r="Q29" s="143" t="s">
        <v>11</v>
      </c>
      <c r="R29" s="126">
        <v>2018</v>
      </c>
      <c r="S29" s="143" t="s">
        <v>11</v>
      </c>
      <c r="T29" s="126">
        <v>2019</v>
      </c>
      <c r="U29" s="143" t="s">
        <v>11</v>
      </c>
      <c r="V29" s="126">
        <v>2020</v>
      </c>
      <c r="W29" s="143" t="s">
        <v>11</v>
      </c>
      <c r="X29" s="126">
        <v>2021</v>
      </c>
      <c r="Y29" s="143" t="s">
        <v>11</v>
      </c>
      <c r="Z29" s="126">
        <v>2022</v>
      </c>
      <c r="AA29" s="143" t="s">
        <v>11</v>
      </c>
      <c r="AB29" s="126">
        <v>2023</v>
      </c>
      <c r="AC29" s="143" t="s">
        <v>11</v>
      </c>
      <c r="AD29" s="126">
        <v>2024</v>
      </c>
      <c r="AE29" s="143" t="s">
        <v>11</v>
      </c>
    </row>
    <row r="30" spans="1:31" s="30" customFormat="1" ht="15" customHeight="1">
      <c r="A30" s="127" t="s">
        <v>16</v>
      </c>
      <c r="B30" s="144">
        <v>178856.86086847336</v>
      </c>
      <c r="C30" s="145">
        <v>0.42067470589574063</v>
      </c>
      <c r="D30" s="144">
        <v>185616.68544881957</v>
      </c>
      <c r="E30" s="145">
        <v>0.38729948279214638</v>
      </c>
      <c r="F30" s="144">
        <v>210509.77781127978</v>
      </c>
      <c r="G30" s="145">
        <v>0.39494254743865326</v>
      </c>
      <c r="H30" s="144">
        <v>227200.91226011436</v>
      </c>
      <c r="I30" s="145">
        <v>0.39148117058147708</v>
      </c>
      <c r="J30" s="144">
        <v>228082.63499833446</v>
      </c>
      <c r="K30" s="145">
        <v>0.37312612018120872</v>
      </c>
      <c r="L30" s="144">
        <v>231024.97848711113</v>
      </c>
      <c r="M30" s="145">
        <v>0.36261513177869081</v>
      </c>
      <c r="N30" s="144">
        <v>251029.40704259157</v>
      </c>
      <c r="O30" s="145">
        <v>0.36806216385687435</v>
      </c>
      <c r="P30" s="144">
        <v>241641.90384434882</v>
      </c>
      <c r="Q30" s="145">
        <v>0.34354763954204032</v>
      </c>
      <c r="R30" s="144">
        <v>247485.35594539664</v>
      </c>
      <c r="S30" s="145">
        <v>0.33774132715972888</v>
      </c>
      <c r="T30" s="144">
        <v>265360.35668117122</v>
      </c>
      <c r="U30" s="145">
        <v>0.34347027578027783</v>
      </c>
      <c r="V30" s="161">
        <v>223243.55157845136</v>
      </c>
      <c r="W30" s="128">
        <v>0.37020231874574594</v>
      </c>
      <c r="X30" s="161">
        <v>287456.13630176114</v>
      </c>
      <c r="Y30" s="128">
        <v>0.54541412512200205</v>
      </c>
      <c r="Z30" s="161">
        <v>333498.81032926432</v>
      </c>
      <c r="AA30" s="128">
        <v>0.54990526068037027</v>
      </c>
      <c r="AB30" s="161" t="s">
        <v>40</v>
      </c>
      <c r="AC30" s="128" t="s">
        <v>40</v>
      </c>
      <c r="AD30" s="161" t="s">
        <v>40</v>
      </c>
      <c r="AE30" s="128" t="s">
        <v>40</v>
      </c>
    </row>
    <row r="31" spans="1:31" ht="15" customHeight="1">
      <c r="A31" s="116" t="s">
        <v>103</v>
      </c>
      <c r="B31" s="146">
        <v>137477.21212228326</v>
      </c>
      <c r="C31" s="147">
        <v>0.32334899257477673</v>
      </c>
      <c r="D31" s="146">
        <v>145786.63344159344</v>
      </c>
      <c r="E31" s="147">
        <v>0.30419187581876111</v>
      </c>
      <c r="F31" s="146">
        <v>163762.50198281911</v>
      </c>
      <c r="G31" s="147">
        <v>0.30723883888188919</v>
      </c>
      <c r="H31" s="146">
        <v>168030.41291305679</v>
      </c>
      <c r="I31" s="147">
        <v>0.28952675447527404</v>
      </c>
      <c r="J31" s="146">
        <v>173227.99928965291</v>
      </c>
      <c r="K31" s="147">
        <v>0.28338804171643039</v>
      </c>
      <c r="L31" s="146">
        <v>175462.69933942851</v>
      </c>
      <c r="M31" s="147">
        <v>0.27540498114043255</v>
      </c>
      <c r="N31" s="146">
        <v>190655.99599537067</v>
      </c>
      <c r="O31" s="147">
        <v>0.27954198380605494</v>
      </c>
      <c r="P31" s="146">
        <v>183526.21867861578</v>
      </c>
      <c r="Q31" s="147">
        <v>0.26092328448847091</v>
      </c>
      <c r="R31" s="146">
        <v>187964.30102722085</v>
      </c>
      <c r="S31" s="147">
        <v>0.25651340963216768</v>
      </c>
      <c r="T31" s="146">
        <v>201540.30436821131</v>
      </c>
      <c r="U31" s="147">
        <v>0.26086452696987361</v>
      </c>
      <c r="V31" s="146">
        <v>169552.73159893986</v>
      </c>
      <c r="W31" s="129">
        <v>0.28116742429420039</v>
      </c>
      <c r="X31" s="146">
        <v>218321.97517119828</v>
      </c>
      <c r="Y31" s="129">
        <v>0.41424020587928922</v>
      </c>
      <c r="Z31" s="146">
        <v>253291.23227307404</v>
      </c>
      <c r="AA31" s="129">
        <v>0.41765120833162606</v>
      </c>
      <c r="AB31" s="146" t="s">
        <v>40</v>
      </c>
      <c r="AC31" s="129" t="s">
        <v>40</v>
      </c>
      <c r="AD31" s="146" t="s">
        <v>40</v>
      </c>
      <c r="AE31" s="129" t="s">
        <v>40</v>
      </c>
    </row>
    <row r="32" spans="1:31" ht="15" customHeight="1">
      <c r="A32" s="116" t="s">
        <v>34</v>
      </c>
      <c r="B32" s="148">
        <v>41379.648746190098</v>
      </c>
      <c r="C32" s="147">
        <v>9.7325713320963944E-2</v>
      </c>
      <c r="D32" s="148">
        <v>39830.052007226135</v>
      </c>
      <c r="E32" s="147">
        <v>8.3107606973385248E-2</v>
      </c>
      <c r="F32" s="148">
        <v>46747.275828460653</v>
      </c>
      <c r="G32" s="147">
        <v>8.7703708556764015E-2</v>
      </c>
      <c r="H32" s="148">
        <v>59170.499347057579</v>
      </c>
      <c r="I32" s="147">
        <v>0.10195441610620302</v>
      </c>
      <c r="J32" s="148">
        <v>54854.635708681526</v>
      </c>
      <c r="K32" s="147">
        <v>8.9738078464778298E-2</v>
      </c>
      <c r="L32" s="148">
        <v>55562.279147682639</v>
      </c>
      <c r="M32" s="147">
        <v>8.7210150638258294E-2</v>
      </c>
      <c r="N32" s="148">
        <v>60373.411047220885</v>
      </c>
      <c r="O32" s="147">
        <v>8.8520180050819422E-2</v>
      </c>
      <c r="P32" s="148">
        <v>58115.685165733041</v>
      </c>
      <c r="Q32" s="147">
        <v>8.2624355053569409E-2</v>
      </c>
      <c r="R32" s="148">
        <v>59521.054918175811</v>
      </c>
      <c r="S32" s="147">
        <v>8.12279175275612E-2</v>
      </c>
      <c r="T32" s="148">
        <v>63820.052312959902</v>
      </c>
      <c r="U32" s="147">
        <v>8.2605748810404209E-2</v>
      </c>
      <c r="V32" s="162">
        <v>53690.819979511507</v>
      </c>
      <c r="W32" s="129">
        <v>8.9034894451545554E-2</v>
      </c>
      <c r="X32" s="162">
        <v>69134.161130562861</v>
      </c>
      <c r="Y32" s="129">
        <v>0.13117391924271279</v>
      </c>
      <c r="Z32" s="162">
        <v>80207.578056190294</v>
      </c>
      <c r="AA32" s="129">
        <v>0.13225405234874432</v>
      </c>
      <c r="AB32" s="162" t="s">
        <v>40</v>
      </c>
      <c r="AC32" s="129" t="s">
        <v>40</v>
      </c>
      <c r="AD32" s="162" t="s">
        <v>40</v>
      </c>
      <c r="AE32" s="129" t="s">
        <v>40</v>
      </c>
    </row>
    <row r="33" spans="1:31" s="30" customFormat="1" ht="15" customHeight="1">
      <c r="A33" s="127" t="s">
        <v>17</v>
      </c>
      <c r="B33" s="149">
        <v>68294.303397619791</v>
      </c>
      <c r="C33" s="145">
        <v>0.1606294880534398</v>
      </c>
      <c r="D33" s="149">
        <v>99409.307031394375</v>
      </c>
      <c r="E33" s="145">
        <v>0.20742301859818912</v>
      </c>
      <c r="F33" s="149">
        <v>110872.07916134523</v>
      </c>
      <c r="G33" s="145">
        <v>0.20800982186707434</v>
      </c>
      <c r="H33" s="149">
        <v>130213.64723654064</v>
      </c>
      <c r="I33" s="145">
        <v>0.22436613717238771</v>
      </c>
      <c r="J33" s="149">
        <v>143591.344019943</v>
      </c>
      <c r="K33" s="145">
        <v>0.23490469182872159</v>
      </c>
      <c r="L33" s="149">
        <v>157745.35294136626</v>
      </c>
      <c r="M33" s="145">
        <v>0.24759596264825906</v>
      </c>
      <c r="N33" s="149">
        <v>164337.40815545066</v>
      </c>
      <c r="O33" s="145">
        <v>0.24095337180182613</v>
      </c>
      <c r="P33" s="149">
        <v>174098.19003482061</v>
      </c>
      <c r="Q33" s="145">
        <v>0.2475192476282212</v>
      </c>
      <c r="R33" s="149">
        <v>177774.5950197964</v>
      </c>
      <c r="S33" s="145">
        <v>0.24260759764111678</v>
      </c>
      <c r="T33" s="149">
        <v>192827.49853511309</v>
      </c>
      <c r="U33" s="145">
        <v>0.24958707068460853</v>
      </c>
      <c r="V33" s="149">
        <v>146562.1639282289</v>
      </c>
      <c r="W33" s="128">
        <v>0.24304241955923844</v>
      </c>
      <c r="X33" s="149" t="s">
        <v>40</v>
      </c>
      <c r="Y33" s="128" t="s">
        <v>40</v>
      </c>
      <c r="Z33" s="149" t="s">
        <v>40</v>
      </c>
      <c r="AA33" s="128" t="s">
        <v>40</v>
      </c>
      <c r="AB33" s="149" t="s">
        <v>40</v>
      </c>
      <c r="AC33" s="128" t="s">
        <v>40</v>
      </c>
      <c r="AD33" s="149" t="s">
        <v>40</v>
      </c>
      <c r="AE33" s="128" t="s">
        <v>40</v>
      </c>
    </row>
    <row r="34" spans="1:31" s="30" customFormat="1" ht="15" customHeight="1">
      <c r="A34" s="40" t="s">
        <v>25</v>
      </c>
      <c r="B34" s="146">
        <v>64246.779118923638</v>
      </c>
      <c r="C34" s="147">
        <v>0.1511096347065867</v>
      </c>
      <c r="D34" s="146">
        <v>94932.420005625347</v>
      </c>
      <c r="E34" s="147">
        <v>0.19808174615058199</v>
      </c>
      <c r="F34" s="146">
        <v>105939.84679402233</v>
      </c>
      <c r="G34" s="147">
        <v>0.1987563399815146</v>
      </c>
      <c r="H34" s="146">
        <v>124893.21291800319</v>
      </c>
      <c r="I34" s="147">
        <v>0.21519870102830074</v>
      </c>
      <c r="J34" s="146">
        <v>138310.85770232292</v>
      </c>
      <c r="K34" s="147">
        <v>0.22626621142718673</v>
      </c>
      <c r="L34" s="146">
        <v>152223.13970211762</v>
      </c>
      <c r="M34" s="147">
        <v>0.23892833677259256</v>
      </c>
      <c r="N34" s="146">
        <v>158766.74167872625</v>
      </c>
      <c r="O34" s="147">
        <v>0.23278559742947838</v>
      </c>
      <c r="P34" s="146">
        <v>167646.11918483209</v>
      </c>
      <c r="Q34" s="147">
        <v>0.23834619578825822</v>
      </c>
      <c r="R34" s="146">
        <v>171075.77769779772</v>
      </c>
      <c r="S34" s="147">
        <v>0.23346577410133698</v>
      </c>
      <c r="T34" s="146">
        <v>185768.10006774246</v>
      </c>
      <c r="U34" s="147">
        <v>0.24044970906527699</v>
      </c>
      <c r="V34" s="146">
        <v>140350.63565504341</v>
      </c>
      <c r="W34" s="129">
        <v>0.2327419107497827</v>
      </c>
      <c r="X34" s="146" t="s">
        <v>40</v>
      </c>
      <c r="Y34" s="129" t="s">
        <v>40</v>
      </c>
      <c r="Z34" s="146" t="s">
        <v>40</v>
      </c>
      <c r="AA34" s="129" t="s">
        <v>40</v>
      </c>
      <c r="AB34" s="146" t="s">
        <v>40</v>
      </c>
      <c r="AC34" s="129" t="s">
        <v>40</v>
      </c>
      <c r="AD34" s="146" t="s">
        <v>40</v>
      </c>
      <c r="AE34" s="129" t="s">
        <v>40</v>
      </c>
    </row>
    <row r="35" spans="1:31" ht="15" customHeight="1">
      <c r="A35" s="130" t="s">
        <v>19</v>
      </c>
      <c r="B35" s="150">
        <v>50092.888381521363</v>
      </c>
      <c r="C35" s="147">
        <v>0.11781941707487002</v>
      </c>
      <c r="D35" s="150">
        <v>79181.759044433493</v>
      </c>
      <c r="E35" s="147">
        <v>0.16521712070404002</v>
      </c>
      <c r="F35" s="150">
        <v>88032.748238075495</v>
      </c>
      <c r="G35" s="147">
        <v>0.16516039401428781</v>
      </c>
      <c r="H35" s="150">
        <v>105892.36340191613</v>
      </c>
      <c r="I35" s="147">
        <v>0.18245906659371625</v>
      </c>
      <c r="J35" s="150">
        <v>118606.07878100254</v>
      </c>
      <c r="K35" s="147">
        <v>0.19403066790150608</v>
      </c>
      <c r="L35" s="150">
        <v>130345.02628727323</v>
      </c>
      <c r="M35" s="147">
        <v>0.20458860852785846</v>
      </c>
      <c r="N35" s="150">
        <v>135510.70722690682</v>
      </c>
      <c r="O35" s="147">
        <v>0.1986873359392842</v>
      </c>
      <c r="P35" s="150">
        <v>144570.78309055336</v>
      </c>
      <c r="Q35" s="147">
        <v>0.2055394800625987</v>
      </c>
      <c r="R35" s="150">
        <v>148463.53257353726</v>
      </c>
      <c r="S35" s="147">
        <v>0.20260702026050839</v>
      </c>
      <c r="T35" s="146">
        <v>158448.84567520334</v>
      </c>
      <c r="U35" s="147">
        <v>0.20508891909019034</v>
      </c>
      <c r="V35" s="146">
        <v>115480.090323143</v>
      </c>
      <c r="W35" s="129">
        <v>0.19149935979930122</v>
      </c>
      <c r="X35" s="146" t="s">
        <v>40</v>
      </c>
      <c r="Y35" s="129" t="s">
        <v>40</v>
      </c>
      <c r="Z35" s="146" t="s">
        <v>40</v>
      </c>
      <c r="AA35" s="129" t="s">
        <v>40</v>
      </c>
      <c r="AB35" s="146" t="s">
        <v>40</v>
      </c>
      <c r="AC35" s="129" t="s">
        <v>40</v>
      </c>
      <c r="AD35" s="146" t="s">
        <v>40</v>
      </c>
      <c r="AE35" s="129" t="s">
        <v>40</v>
      </c>
    </row>
    <row r="36" spans="1:31" ht="15" customHeight="1">
      <c r="A36" s="130" t="s">
        <v>20</v>
      </c>
      <c r="B36" s="150">
        <v>14153.890737402275</v>
      </c>
      <c r="C36" s="147">
        <v>3.3290217631716683E-2</v>
      </c>
      <c r="D36" s="150">
        <v>15750.660961191848</v>
      </c>
      <c r="E36" s="147">
        <v>3.2864625446541978E-2</v>
      </c>
      <c r="F36" s="150">
        <v>17907.098555946843</v>
      </c>
      <c r="G36" s="147">
        <v>3.3595945967226801E-2</v>
      </c>
      <c r="H36" s="150">
        <v>19000.849516087066</v>
      </c>
      <c r="I36" s="147">
        <v>3.2739634434584518E-2</v>
      </c>
      <c r="J36" s="150">
        <v>19704.778921320372</v>
      </c>
      <c r="K36" s="147">
        <v>3.2235543525680609E-2</v>
      </c>
      <c r="L36" s="150">
        <v>21878.113414844403</v>
      </c>
      <c r="M36" s="147">
        <v>3.4339728244734136E-2</v>
      </c>
      <c r="N36" s="150">
        <v>23256.034451819429</v>
      </c>
      <c r="O36" s="147">
        <v>3.4098261490194175E-2</v>
      </c>
      <c r="P36" s="150">
        <v>23075.336094278729</v>
      </c>
      <c r="Q36" s="147">
        <v>3.2806715725659512E-2</v>
      </c>
      <c r="R36" s="150">
        <v>22612.245124260466</v>
      </c>
      <c r="S36" s="147">
        <v>3.0858753840828583E-2</v>
      </c>
      <c r="T36" s="146">
        <v>27319.254392539136</v>
      </c>
      <c r="U36" s="147">
        <v>3.5360789975086675E-2</v>
      </c>
      <c r="V36" s="146">
        <v>24870.545331900401</v>
      </c>
      <c r="W36" s="129">
        <v>4.124255095048146E-2</v>
      </c>
      <c r="X36" s="146" t="s">
        <v>40</v>
      </c>
      <c r="Y36" s="129" t="s">
        <v>40</v>
      </c>
      <c r="Z36" s="146" t="s">
        <v>40</v>
      </c>
      <c r="AA36" s="129" t="s">
        <v>40</v>
      </c>
      <c r="AB36" s="146" t="s">
        <v>40</v>
      </c>
      <c r="AC36" s="129" t="s">
        <v>40</v>
      </c>
      <c r="AD36" s="146" t="s">
        <v>40</v>
      </c>
      <c r="AE36" s="129" t="s">
        <v>40</v>
      </c>
    </row>
    <row r="37" spans="1:31" ht="15" customHeight="1">
      <c r="A37" s="40" t="s">
        <v>26</v>
      </c>
      <c r="B37" s="146">
        <v>4047.5242786961471</v>
      </c>
      <c r="C37" s="147">
        <v>9.5198533468530775E-3</v>
      </c>
      <c r="D37" s="146">
        <v>4476.8870257690287</v>
      </c>
      <c r="E37" s="147">
        <v>9.3412724476071175E-3</v>
      </c>
      <c r="F37" s="146">
        <v>4932.2323673228948</v>
      </c>
      <c r="G37" s="147">
        <v>9.253481885559741E-3</v>
      </c>
      <c r="H37" s="146">
        <v>5320.434318537451</v>
      </c>
      <c r="I37" s="147">
        <v>9.1674361440869691E-3</v>
      </c>
      <c r="J37" s="146">
        <v>5280.4863176200815</v>
      </c>
      <c r="K37" s="147">
        <v>8.638480401534851E-3</v>
      </c>
      <c r="L37" s="146">
        <v>5522.2132392486346</v>
      </c>
      <c r="M37" s="147">
        <v>8.6676258756664733E-3</v>
      </c>
      <c r="N37" s="146">
        <v>5570.6664767244038</v>
      </c>
      <c r="O37" s="147">
        <v>8.1677743723477629E-3</v>
      </c>
      <c r="P37" s="146">
        <v>6452.0708499885186</v>
      </c>
      <c r="Q37" s="147">
        <v>9.1730518399629792E-3</v>
      </c>
      <c r="R37" s="146">
        <v>6698.8173219986647</v>
      </c>
      <c r="S37" s="147">
        <v>9.141823539779801E-3</v>
      </c>
      <c r="T37" s="146">
        <v>7059.3984673706418</v>
      </c>
      <c r="U37" s="147">
        <v>9.1373616193315514E-3</v>
      </c>
      <c r="V37" s="146">
        <v>6211.5282731854804</v>
      </c>
      <c r="W37" s="129">
        <v>1.0300508809455735E-2</v>
      </c>
      <c r="X37" s="146" t="s">
        <v>40</v>
      </c>
      <c r="Y37" s="129" t="s">
        <v>40</v>
      </c>
      <c r="Z37" s="146" t="s">
        <v>40</v>
      </c>
      <c r="AA37" s="129" t="s">
        <v>40</v>
      </c>
      <c r="AB37" s="146" t="s">
        <v>40</v>
      </c>
      <c r="AC37" s="129" t="s">
        <v>40</v>
      </c>
      <c r="AD37" s="146" t="s">
        <v>40</v>
      </c>
      <c r="AE37" s="129" t="s">
        <v>40</v>
      </c>
    </row>
    <row r="38" spans="1:31" ht="15" customHeight="1">
      <c r="A38" s="130" t="s">
        <v>22</v>
      </c>
      <c r="B38" s="150">
        <v>2510.3428893961468</v>
      </c>
      <c r="C38" s="147">
        <v>5.9043737632786157E-3</v>
      </c>
      <c r="D38" s="150">
        <v>2545.2263540590284</v>
      </c>
      <c r="E38" s="147">
        <v>5.3107555936171957E-3</v>
      </c>
      <c r="F38" s="150">
        <v>2805.8051924996944</v>
      </c>
      <c r="G38" s="147">
        <v>5.264039807860426E-3</v>
      </c>
      <c r="H38" s="150">
        <v>2986.9097476274505</v>
      </c>
      <c r="I38" s="147">
        <v>5.1466295306231268E-3</v>
      </c>
      <c r="J38" s="150">
        <v>2855.8662632100823</v>
      </c>
      <c r="K38" s="147">
        <v>4.6719834614141762E-3</v>
      </c>
      <c r="L38" s="150">
        <v>2909.5436389086353</v>
      </c>
      <c r="M38" s="147">
        <v>4.5667986074396164E-3</v>
      </c>
      <c r="N38" s="150">
        <v>2812.9005168344029</v>
      </c>
      <c r="O38" s="147">
        <v>4.124306642546185E-3</v>
      </c>
      <c r="P38" s="150">
        <v>3580.0831167285173</v>
      </c>
      <c r="Q38" s="147">
        <v>5.0898833544559367E-3</v>
      </c>
      <c r="R38" s="150">
        <v>3640.4201664786647</v>
      </c>
      <c r="S38" s="147">
        <v>4.9680528924580802E-3</v>
      </c>
      <c r="T38" s="146">
        <v>3800.4975970906426</v>
      </c>
      <c r="U38" s="147">
        <v>4.9191897919529312E-3</v>
      </c>
      <c r="V38" s="146">
        <v>2934.6570944517503</v>
      </c>
      <c r="W38" s="129">
        <v>4.8665094844090361E-3</v>
      </c>
      <c r="X38" s="146" t="s">
        <v>40</v>
      </c>
      <c r="Y38" s="129" t="s">
        <v>40</v>
      </c>
      <c r="Z38" s="146" t="s">
        <v>40</v>
      </c>
      <c r="AA38" s="129" t="s">
        <v>40</v>
      </c>
      <c r="AB38" s="146" t="s">
        <v>40</v>
      </c>
      <c r="AC38" s="129" t="s">
        <v>40</v>
      </c>
      <c r="AD38" s="146" t="s">
        <v>40</v>
      </c>
      <c r="AE38" s="129" t="s">
        <v>40</v>
      </c>
    </row>
    <row r="39" spans="1:31" ht="15" customHeight="1">
      <c r="A39" s="130" t="s">
        <v>21</v>
      </c>
      <c r="B39" s="150">
        <v>1537.1813893000003</v>
      </c>
      <c r="C39" s="147">
        <v>3.6154795835744626E-3</v>
      </c>
      <c r="D39" s="150">
        <v>1931.6606717100001</v>
      </c>
      <c r="E39" s="147">
        <v>4.0305168539899218E-3</v>
      </c>
      <c r="F39" s="150">
        <v>2126.4271748232004</v>
      </c>
      <c r="G39" s="147">
        <v>3.989442077699315E-3</v>
      </c>
      <c r="H39" s="150">
        <v>2333.5245709100004</v>
      </c>
      <c r="I39" s="147">
        <v>4.0208066134638423E-3</v>
      </c>
      <c r="J39" s="150">
        <v>2424.6200544099997</v>
      </c>
      <c r="K39" s="147">
        <v>3.9664969401206748E-3</v>
      </c>
      <c r="L39" s="150">
        <v>2612.6696003399998</v>
      </c>
      <c r="M39" s="147">
        <v>4.1008272682268579E-3</v>
      </c>
      <c r="N39" s="150">
        <v>2757.7659598900004</v>
      </c>
      <c r="O39" s="147">
        <v>4.0434677298015771E-3</v>
      </c>
      <c r="P39" s="150">
        <v>2871.9877332600008</v>
      </c>
      <c r="Q39" s="147">
        <v>4.0831684855070433E-3</v>
      </c>
      <c r="R39" s="150">
        <v>3058.3971555200001</v>
      </c>
      <c r="S39" s="147">
        <v>4.1737706473217199E-3</v>
      </c>
      <c r="T39" s="146">
        <v>3258.9008702799993</v>
      </c>
      <c r="U39" s="147">
        <v>4.2181718273786211E-3</v>
      </c>
      <c r="V39" s="146">
        <v>3276.8711787337302</v>
      </c>
      <c r="W39" s="129">
        <v>5.4339993250466989E-3</v>
      </c>
      <c r="X39" s="146" t="s">
        <v>40</v>
      </c>
      <c r="Y39" s="129" t="s">
        <v>40</v>
      </c>
      <c r="Z39" s="146" t="s">
        <v>40</v>
      </c>
      <c r="AA39" s="129" t="s">
        <v>40</v>
      </c>
      <c r="AB39" s="146" t="s">
        <v>40</v>
      </c>
      <c r="AC39" s="129" t="s">
        <v>40</v>
      </c>
      <c r="AD39" s="146" t="s">
        <v>40</v>
      </c>
      <c r="AE39" s="129" t="s">
        <v>40</v>
      </c>
    </row>
    <row r="40" spans="1:31" s="30" customFormat="1" ht="15" customHeight="1">
      <c r="A40" s="127" t="s">
        <v>15</v>
      </c>
      <c r="B40" s="149">
        <v>89056.810588919034</v>
      </c>
      <c r="C40" s="145">
        <v>0.20946329607146688</v>
      </c>
      <c r="D40" s="149">
        <v>99078.072514427142</v>
      </c>
      <c r="E40" s="145">
        <v>0.20673187945412932</v>
      </c>
      <c r="F40" s="149">
        <v>101936.74031180264</v>
      </c>
      <c r="G40" s="145">
        <v>0.19124601391403198</v>
      </c>
      <c r="H40" s="149">
        <v>109681.28114313156</v>
      </c>
      <c r="I40" s="145">
        <v>0.18898760531221301</v>
      </c>
      <c r="J40" s="149">
        <v>122811.24847400372</v>
      </c>
      <c r="K40" s="145">
        <v>0.20091001078644161</v>
      </c>
      <c r="L40" s="149">
        <v>130077.71549459551</v>
      </c>
      <c r="M40" s="145">
        <v>0.20416903944512352</v>
      </c>
      <c r="N40" s="149">
        <v>139060.10606812572</v>
      </c>
      <c r="O40" s="145">
        <v>0.20389150477862841</v>
      </c>
      <c r="P40" s="149">
        <v>159540.8237526509</v>
      </c>
      <c r="Q40" s="145">
        <v>0.2268227179923277</v>
      </c>
      <c r="R40" s="149">
        <v>169271.39578497619</v>
      </c>
      <c r="S40" s="145">
        <v>0.23100334823532409</v>
      </c>
      <c r="T40" s="149">
        <v>185197.83394133628</v>
      </c>
      <c r="U40" s="145">
        <v>0.23971158274469695</v>
      </c>
      <c r="V40" s="149">
        <v>142570.90891129783</v>
      </c>
      <c r="W40" s="128">
        <v>0.2364237653964362</v>
      </c>
      <c r="X40" s="149">
        <v>152037.35623331627</v>
      </c>
      <c r="Y40" s="128">
        <v>0.28847295696205427</v>
      </c>
      <c r="Z40" s="149">
        <v>184957.358074171</v>
      </c>
      <c r="AA40" s="128">
        <v>0.30497567324486702</v>
      </c>
      <c r="AB40" s="149" t="s">
        <v>40</v>
      </c>
      <c r="AC40" s="128" t="s">
        <v>40</v>
      </c>
      <c r="AD40" s="149" t="s">
        <v>40</v>
      </c>
      <c r="AE40" s="128" t="s">
        <v>40</v>
      </c>
    </row>
    <row r="41" spans="1:31" ht="15" customHeight="1">
      <c r="A41" s="40" t="s">
        <v>104</v>
      </c>
      <c r="B41" s="151">
        <v>56160.653990562772</v>
      </c>
      <c r="C41" s="147">
        <v>0.13209091608605342</v>
      </c>
      <c r="D41" s="151">
        <v>62676.236988605073</v>
      </c>
      <c r="E41" s="147">
        <v>0.13077743582345125</v>
      </c>
      <c r="F41" s="151">
        <v>61201.89840031066</v>
      </c>
      <c r="G41" s="147">
        <v>0.11482237981349082</v>
      </c>
      <c r="H41" s="151">
        <v>64013.6791697687</v>
      </c>
      <c r="I41" s="147">
        <v>0.11029951334842211</v>
      </c>
      <c r="J41" s="151">
        <v>73395.553818721222</v>
      </c>
      <c r="K41" s="147">
        <v>0.12006963281150505</v>
      </c>
      <c r="L41" s="151">
        <v>73563.682053670564</v>
      </c>
      <c r="M41" s="147">
        <v>0.11546502216644802</v>
      </c>
      <c r="N41" s="151">
        <v>84196.715822070226</v>
      </c>
      <c r="O41" s="147">
        <v>0.12345017972279065</v>
      </c>
      <c r="P41" s="151">
        <v>92170.607138896943</v>
      </c>
      <c r="Q41" s="147">
        <v>0.13104099087930321</v>
      </c>
      <c r="R41" s="151">
        <v>102192.82659617972</v>
      </c>
      <c r="S41" s="147">
        <v>0.13946175016679715</v>
      </c>
      <c r="T41" s="151">
        <v>114001.01737701576</v>
      </c>
      <c r="U41" s="147">
        <v>0.14755768859913571</v>
      </c>
      <c r="V41" s="151">
        <v>110234.56524593497</v>
      </c>
      <c r="W41" s="129">
        <v>0.1828007634327273</v>
      </c>
      <c r="X41" s="151">
        <v>113323.05653501948</v>
      </c>
      <c r="Y41" s="129">
        <v>0.21501713802802597</v>
      </c>
      <c r="Z41" s="151">
        <v>126974.75656105686</v>
      </c>
      <c r="AA41" s="129">
        <v>0.20936832289625565</v>
      </c>
      <c r="AB41" s="151" t="s">
        <v>40</v>
      </c>
      <c r="AC41" s="129" t="s">
        <v>40</v>
      </c>
      <c r="AD41" s="151" t="s">
        <v>40</v>
      </c>
      <c r="AE41" s="129" t="s">
        <v>40</v>
      </c>
    </row>
    <row r="42" spans="1:31" ht="15" customHeight="1">
      <c r="A42" s="40" t="s">
        <v>105</v>
      </c>
      <c r="B42" s="151">
        <v>23384.574214400571</v>
      </c>
      <c r="C42" s="147">
        <v>5.5000959048331792E-2</v>
      </c>
      <c r="D42" s="151">
        <v>25939.818636222535</v>
      </c>
      <c r="E42" s="147">
        <v>5.4124866615513412E-2</v>
      </c>
      <c r="F42" s="151">
        <v>29538.161107761644</v>
      </c>
      <c r="G42" s="147">
        <v>5.541726714951499E-2</v>
      </c>
      <c r="H42" s="151">
        <v>33965.92816340056</v>
      </c>
      <c r="I42" s="147">
        <v>5.8525387002280681E-2</v>
      </c>
      <c r="J42" s="151">
        <v>36895.547359666467</v>
      </c>
      <c r="K42" s="147">
        <v>6.0358354060469875E-2</v>
      </c>
      <c r="L42" s="151">
        <v>41475.35596373296</v>
      </c>
      <c r="M42" s="147">
        <v>6.5099418109874185E-2</v>
      </c>
      <c r="N42" s="151">
        <v>38319.835924489234</v>
      </c>
      <c r="O42" s="147">
        <v>5.618497806758907E-2</v>
      </c>
      <c r="P42" s="151">
        <v>50536.097347673131</v>
      </c>
      <c r="Q42" s="147">
        <v>7.184828740069496E-2</v>
      </c>
      <c r="R42" s="151">
        <v>50526.324360025195</v>
      </c>
      <c r="S42" s="147">
        <v>6.8952879174082951E-2</v>
      </c>
      <c r="T42" s="151">
        <v>53250.542320158689</v>
      </c>
      <c r="U42" s="147">
        <v>6.8925059812643949E-2</v>
      </c>
      <c r="V42" s="151">
        <v>25027.700592552348</v>
      </c>
      <c r="W42" s="129">
        <v>4.1503159785473934E-2</v>
      </c>
      <c r="X42" s="151">
        <v>28705.679487359565</v>
      </c>
      <c r="Y42" s="129">
        <v>5.446564218477911E-2</v>
      </c>
      <c r="Z42" s="151">
        <v>44084.471358620154</v>
      </c>
      <c r="AA42" s="129">
        <v>7.2690762196374437E-2</v>
      </c>
      <c r="AB42" s="151" t="s">
        <v>40</v>
      </c>
      <c r="AC42" s="129" t="s">
        <v>40</v>
      </c>
      <c r="AD42" s="151" t="s">
        <v>40</v>
      </c>
      <c r="AE42" s="129" t="s">
        <v>40</v>
      </c>
    </row>
    <row r="43" spans="1:31" ht="15" customHeight="1">
      <c r="A43" s="40" t="s">
        <v>106</v>
      </c>
      <c r="B43" s="151">
        <v>5567.6738646992517</v>
      </c>
      <c r="C43" s="147">
        <v>1.3095273808244554E-2</v>
      </c>
      <c r="D43" s="151">
        <v>6431.6486357345584</v>
      </c>
      <c r="E43" s="147">
        <v>1.3419990687246967E-2</v>
      </c>
      <c r="F43" s="151">
        <v>6731.0741184226354</v>
      </c>
      <c r="G43" s="147">
        <v>1.2628332930508551E-2</v>
      </c>
      <c r="H43" s="151">
        <v>6809.4927569249139</v>
      </c>
      <c r="I43" s="147">
        <v>1.1733175580277104E-2</v>
      </c>
      <c r="J43" s="151">
        <v>6686.1854033129021</v>
      </c>
      <c r="K43" s="147">
        <v>1.0938098897220262E-2</v>
      </c>
      <c r="L43" s="151">
        <v>8664.8655710073126</v>
      </c>
      <c r="M43" s="147">
        <v>1.3600310197846206E-2</v>
      </c>
      <c r="N43" s="151">
        <v>9596.2751250352285</v>
      </c>
      <c r="O43" s="147">
        <v>1.4070167432165003E-2</v>
      </c>
      <c r="P43" s="151">
        <v>9499.5124470656665</v>
      </c>
      <c r="Q43" s="147">
        <v>1.3505666964500554E-2</v>
      </c>
      <c r="R43" s="151">
        <v>9184.4325082245032</v>
      </c>
      <c r="S43" s="147">
        <v>1.2533923119156574E-2</v>
      </c>
      <c r="T43" s="151">
        <v>10591.874875465721</v>
      </c>
      <c r="U43" s="147">
        <v>1.3709637076187057E-2</v>
      </c>
      <c r="V43" s="151">
        <v>1513.6655720054478</v>
      </c>
      <c r="W43" s="129">
        <v>2.5100949192035328E-3</v>
      </c>
      <c r="X43" s="151">
        <v>4299.6504692369754</v>
      </c>
      <c r="Y43" s="129">
        <v>8.1580798002081917E-3</v>
      </c>
      <c r="Z43" s="151">
        <v>7333.0001908994909</v>
      </c>
      <c r="AA43" s="129">
        <v>1.2091363617053192E-2</v>
      </c>
      <c r="AB43" s="151" t="s">
        <v>40</v>
      </c>
      <c r="AC43" s="129" t="s">
        <v>40</v>
      </c>
      <c r="AD43" s="151" t="s">
        <v>40</v>
      </c>
      <c r="AE43" s="129" t="s">
        <v>40</v>
      </c>
    </row>
    <row r="44" spans="1:31" ht="15" customHeight="1">
      <c r="A44" s="40" t="s">
        <v>71</v>
      </c>
      <c r="B44" s="38">
        <v>3188.11831539586</v>
      </c>
      <c r="C44" s="147">
        <v>7.4985143325099054E-3</v>
      </c>
      <c r="D44" s="38">
        <v>3247.7843070663857</v>
      </c>
      <c r="E44" s="147">
        <v>6.7766816291636358E-3</v>
      </c>
      <c r="F44" s="38">
        <v>3612.2083684473482</v>
      </c>
      <c r="G44" s="147">
        <v>6.7769525470344899E-3</v>
      </c>
      <c r="H44" s="38">
        <v>3962.0412785780845</v>
      </c>
      <c r="I44" s="147">
        <v>6.8268412402064703E-3</v>
      </c>
      <c r="J44" s="38">
        <v>4622.9001571033241</v>
      </c>
      <c r="K44" s="147">
        <v>7.562718659479095E-3</v>
      </c>
      <c r="L44" s="38">
        <v>4980.6499145398166</v>
      </c>
      <c r="M44" s="147">
        <v>7.8175920064208152E-3</v>
      </c>
      <c r="N44" s="38">
        <v>5402.9730735129706</v>
      </c>
      <c r="O44" s="147">
        <v>7.9219004025301507E-3</v>
      </c>
      <c r="P44" s="38">
        <v>5647.1876299855339</v>
      </c>
      <c r="Q44" s="147">
        <v>8.0287315629751898E-3</v>
      </c>
      <c r="R44" s="38">
        <v>5676.0554976634467</v>
      </c>
      <c r="S44" s="147">
        <v>7.7460684875273553E-3</v>
      </c>
      <c r="T44" s="38">
        <v>5511.4139322123001</v>
      </c>
      <c r="U44" s="147">
        <v>7.1337214304043909E-3</v>
      </c>
      <c r="V44" s="38">
        <v>4005.151822011906</v>
      </c>
      <c r="W44" s="129">
        <v>6.6416990813573688E-3</v>
      </c>
      <c r="X44" s="38">
        <v>3862.9134470297831</v>
      </c>
      <c r="Y44" s="129">
        <v>7.3294227955601242E-3</v>
      </c>
      <c r="Z44" s="38">
        <v>4560.7046212304749</v>
      </c>
      <c r="AA44" s="129">
        <v>7.5201331637369329E-3</v>
      </c>
      <c r="AB44" s="38" t="s">
        <v>40</v>
      </c>
      <c r="AC44" s="129" t="s">
        <v>40</v>
      </c>
      <c r="AD44" s="38" t="s">
        <v>40</v>
      </c>
      <c r="AE44" s="129" t="s">
        <v>40</v>
      </c>
    </row>
    <row r="45" spans="1:31" ht="15" customHeight="1">
      <c r="A45" s="40" t="s">
        <v>72</v>
      </c>
      <c r="B45" s="38">
        <v>755.79020386057982</v>
      </c>
      <c r="C45" s="147">
        <v>1.7776327963272113E-3</v>
      </c>
      <c r="D45" s="38">
        <v>782.58394679859839</v>
      </c>
      <c r="E45" s="147">
        <v>1.6329046987540704E-3</v>
      </c>
      <c r="F45" s="38">
        <v>853.39831686035461</v>
      </c>
      <c r="G45" s="147">
        <v>1.6010814734831172E-3</v>
      </c>
      <c r="H45" s="38">
        <v>930.13977445931266</v>
      </c>
      <c r="I45" s="147">
        <v>1.6026881410266547E-3</v>
      </c>
      <c r="J45" s="38">
        <v>1211.0617351997889</v>
      </c>
      <c r="K45" s="147">
        <v>1.9812063577673042E-3</v>
      </c>
      <c r="L45" s="38">
        <v>1393.1619916448656</v>
      </c>
      <c r="M45" s="147">
        <v>2.1866969645342933E-3</v>
      </c>
      <c r="N45" s="38">
        <v>1544.306123018071</v>
      </c>
      <c r="O45" s="147">
        <v>2.2642791535535615E-3</v>
      </c>
      <c r="P45" s="38">
        <v>1687.4191890295976</v>
      </c>
      <c r="Q45" s="147">
        <v>2.3990411848537488E-3</v>
      </c>
      <c r="R45" s="38">
        <v>1691.7568228833159</v>
      </c>
      <c r="S45" s="147">
        <v>2.308727287760015E-3</v>
      </c>
      <c r="T45" s="38">
        <v>1842.9854364838031</v>
      </c>
      <c r="U45" s="147">
        <v>2.3854758263258061E-3</v>
      </c>
      <c r="V45" s="38">
        <v>1789.8256787931598</v>
      </c>
      <c r="W45" s="129">
        <v>2.9680481776740548E-3</v>
      </c>
      <c r="X45" s="38">
        <v>1846.0562946704681</v>
      </c>
      <c r="Y45" s="129">
        <v>3.5026741534808885E-3</v>
      </c>
      <c r="Z45" s="38">
        <v>2004.4253423640121</v>
      </c>
      <c r="AA45" s="129">
        <v>3.3050913714467943E-3</v>
      </c>
      <c r="AB45" s="38" t="s">
        <v>40</v>
      </c>
      <c r="AC45" s="129" t="s">
        <v>40</v>
      </c>
      <c r="AD45" s="38" t="s">
        <v>40</v>
      </c>
      <c r="AE45" s="129" t="s">
        <v>40</v>
      </c>
    </row>
    <row r="46" spans="1:31" s="30" customFormat="1" ht="15" customHeight="1">
      <c r="A46" s="131" t="s">
        <v>18</v>
      </c>
      <c r="B46" s="149">
        <v>25128.122260415192</v>
      </c>
      <c r="C46" s="145">
        <v>5.9101816895835144E-2</v>
      </c>
      <c r="D46" s="149">
        <v>27618.899207751769</v>
      </c>
      <c r="E46" s="145">
        <v>5.7628361117352922E-2</v>
      </c>
      <c r="F46" s="149">
        <v>33274.074207381636</v>
      </c>
      <c r="G46" s="145">
        <v>6.2426305170998737E-2</v>
      </c>
      <c r="H46" s="149">
        <v>36428.85634819149</v>
      </c>
      <c r="I46" s="145">
        <v>6.2769164015535797E-2</v>
      </c>
      <c r="J46" s="149">
        <v>37804.179294547357</v>
      </c>
      <c r="K46" s="145">
        <v>6.1844807900050106E-2</v>
      </c>
      <c r="L46" s="149">
        <v>39619.116093486715</v>
      </c>
      <c r="M46" s="145">
        <v>6.2185877463446837E-2</v>
      </c>
      <c r="N46" s="149">
        <v>43186.377791974221</v>
      </c>
      <c r="O46" s="145">
        <v>6.3320356951476933E-2</v>
      </c>
      <c r="P46" s="149">
        <v>44989.495024633885</v>
      </c>
      <c r="Q46" s="145">
        <v>6.3962560193438905E-2</v>
      </c>
      <c r="R46" s="149">
        <v>52657.29421821452</v>
      </c>
      <c r="S46" s="145">
        <v>7.186099705157481E-2</v>
      </c>
      <c r="T46" s="149">
        <v>53537.857806471118</v>
      </c>
      <c r="U46" s="145">
        <v>6.9296947801316816E-2</v>
      </c>
      <c r="V46" s="149">
        <v>56357.288231827057</v>
      </c>
      <c r="W46" s="128">
        <v>9.3456669337716181E-2</v>
      </c>
      <c r="X46" s="149">
        <v>52692.908936236432</v>
      </c>
      <c r="Y46" s="128">
        <v>9.997858176671888E-2</v>
      </c>
      <c r="Z46" s="149">
        <v>60976.199903522851</v>
      </c>
      <c r="AA46" s="128">
        <v>0.10054348640746191</v>
      </c>
      <c r="AB46" s="149" t="s">
        <v>40</v>
      </c>
      <c r="AC46" s="128" t="s">
        <v>40</v>
      </c>
      <c r="AD46" s="149" t="s">
        <v>40</v>
      </c>
      <c r="AE46" s="128" t="s">
        <v>40</v>
      </c>
    </row>
    <row r="47" spans="1:31" ht="15" customHeight="1">
      <c r="A47" s="132" t="s">
        <v>24</v>
      </c>
      <c r="B47" s="152">
        <v>20618.82037235815</v>
      </c>
      <c r="C47" s="147">
        <v>4.8495853913243882E-2</v>
      </c>
      <c r="D47" s="152">
        <v>22643.341324684741</v>
      </c>
      <c r="E47" s="147">
        <v>4.724658433874758E-2</v>
      </c>
      <c r="F47" s="152">
        <v>27455.399317400639</v>
      </c>
      <c r="G47" s="147">
        <v>5.1509746768535383E-2</v>
      </c>
      <c r="H47" s="152">
        <v>29784.151798499985</v>
      </c>
      <c r="I47" s="147">
        <v>5.1319928669582668E-2</v>
      </c>
      <c r="J47" s="152">
        <v>31132.090294320649</v>
      </c>
      <c r="K47" s="147">
        <v>5.0929769663244001E-2</v>
      </c>
      <c r="L47" s="152">
        <v>32397.830667971222</v>
      </c>
      <c r="M47" s="147">
        <v>5.0851400198985465E-2</v>
      </c>
      <c r="N47" s="152">
        <v>35153.005773603472</v>
      </c>
      <c r="O47" s="147">
        <v>5.1541735781220441E-2</v>
      </c>
      <c r="P47" s="152">
        <v>36380.740162228547</v>
      </c>
      <c r="Q47" s="147">
        <v>5.1723302989603641E-2</v>
      </c>
      <c r="R47" s="152">
        <v>42987.249419785687</v>
      </c>
      <c r="S47" s="147">
        <v>5.8664362642886936E-2</v>
      </c>
      <c r="T47" s="152">
        <v>43942.384484900002</v>
      </c>
      <c r="U47" s="147">
        <v>5.6877007199706293E-2</v>
      </c>
      <c r="V47" s="152">
        <v>48235.894370903974</v>
      </c>
      <c r="W47" s="129">
        <v>7.9989051493871588E-2</v>
      </c>
      <c r="X47" s="152">
        <v>45199.126443319044</v>
      </c>
      <c r="Y47" s="129">
        <v>8.576001306676774E-2</v>
      </c>
      <c r="Z47" s="152">
        <v>51318.912635674234</v>
      </c>
      <c r="AA47" s="129">
        <v>8.4619612294542734E-2</v>
      </c>
      <c r="AB47" s="152" t="s">
        <v>40</v>
      </c>
      <c r="AC47" s="129" t="s">
        <v>40</v>
      </c>
      <c r="AD47" s="152" t="s">
        <v>40</v>
      </c>
      <c r="AE47" s="129" t="s">
        <v>40</v>
      </c>
    </row>
    <row r="48" spans="1:31" ht="15" customHeight="1">
      <c r="A48" s="132" t="s">
        <v>23</v>
      </c>
      <c r="B48" s="152">
        <v>4509.3018880570398</v>
      </c>
      <c r="C48" s="147">
        <v>1.0605962982591257E-2</v>
      </c>
      <c r="D48" s="152">
        <v>4975.5578830670256</v>
      </c>
      <c r="E48" s="147">
        <v>1.0381776778605335E-2</v>
      </c>
      <c r="F48" s="152">
        <v>5818.6748899809972</v>
      </c>
      <c r="G48" s="147">
        <v>1.0916558402463356E-2</v>
      </c>
      <c r="H48" s="152">
        <v>6644.7045496915052</v>
      </c>
      <c r="I48" s="147">
        <v>1.1449235345953129E-2</v>
      </c>
      <c r="J48" s="152">
        <v>6672.089000226706</v>
      </c>
      <c r="K48" s="147">
        <v>1.0915038236806104E-2</v>
      </c>
      <c r="L48" s="152">
        <v>7221.2854255154934</v>
      </c>
      <c r="M48" s="147">
        <v>1.1334477264461377E-2</v>
      </c>
      <c r="N48" s="152">
        <v>8033.3720183707483</v>
      </c>
      <c r="O48" s="147">
        <v>1.1778621170256494E-2</v>
      </c>
      <c r="P48" s="152">
        <v>8608.7548624053361</v>
      </c>
      <c r="Q48" s="147">
        <v>1.2239257203835268E-2</v>
      </c>
      <c r="R48" s="152">
        <v>9670.044798428833</v>
      </c>
      <c r="S48" s="147">
        <v>1.3196634408687872E-2</v>
      </c>
      <c r="T48" s="152">
        <v>9595.4733215711203</v>
      </c>
      <c r="U48" s="147">
        <v>1.2419940601610533E-2</v>
      </c>
      <c r="V48" s="152">
        <v>8121.393860923079</v>
      </c>
      <c r="W48" s="129">
        <v>1.3467617843844582E-2</v>
      </c>
      <c r="X48" s="152">
        <v>7493.7824929173876</v>
      </c>
      <c r="Y48" s="129">
        <v>1.4218568699951148E-2</v>
      </c>
      <c r="Z48" s="152">
        <v>9657.2872678486128</v>
      </c>
      <c r="AA48" s="129">
        <v>1.5923874112919172E-2</v>
      </c>
      <c r="AB48" s="152" t="s">
        <v>40</v>
      </c>
      <c r="AC48" s="129" t="s">
        <v>40</v>
      </c>
      <c r="AD48" s="152" t="s">
        <v>40</v>
      </c>
      <c r="AE48" s="129" t="s">
        <v>40</v>
      </c>
    </row>
    <row r="49" spans="1:31" s="30" customFormat="1" ht="15" customHeight="1">
      <c r="A49" s="131" t="s">
        <v>75</v>
      </c>
      <c r="B49" s="149">
        <v>12789.980417552513</v>
      </c>
      <c r="C49" s="145">
        <v>3.008227486740252E-2</v>
      </c>
      <c r="D49" s="149">
        <v>14756.344954461725</v>
      </c>
      <c r="E49" s="145">
        <v>3.0789930091394541E-2</v>
      </c>
      <c r="F49" s="149">
        <v>16691.219709559544</v>
      </c>
      <c r="G49" s="145">
        <v>3.1314805898761823E-2</v>
      </c>
      <c r="H49" s="149">
        <v>18150.091901752719</v>
      </c>
      <c r="I49" s="145">
        <v>3.1273726646505698E-2</v>
      </c>
      <c r="J49" s="149">
        <v>19820.298282636562</v>
      </c>
      <c r="K49" s="145">
        <v>3.2424524554832766E-2</v>
      </c>
      <c r="L49" s="149">
        <v>20532.377861617813</v>
      </c>
      <c r="M49" s="145">
        <v>3.2227471474197293E-2</v>
      </c>
      <c r="N49" s="149">
        <v>24764.272335318383</v>
      </c>
      <c r="O49" s="145">
        <v>3.6309656981867985E-2</v>
      </c>
      <c r="P49" s="149">
        <v>25436.478318556608</v>
      </c>
      <c r="Q49" s="145">
        <v>3.616360385171985E-2</v>
      </c>
      <c r="R49" s="149">
        <v>26224.202534091379</v>
      </c>
      <c r="S49" s="145">
        <v>3.5787963832186055E-2</v>
      </c>
      <c r="T49" s="149">
        <v>26706.505245474305</v>
      </c>
      <c r="U49" s="145">
        <v>3.4567675580914545E-2</v>
      </c>
      <c r="V49" s="149">
        <v>4782.5919861815928</v>
      </c>
      <c r="W49" s="128">
        <v>7.930919528831527E-3</v>
      </c>
      <c r="X49" s="149">
        <v>5794.8951387006964</v>
      </c>
      <c r="Y49" s="128">
        <v>1.099513025851805E-2</v>
      </c>
      <c r="Z49" s="149">
        <v>9864.7164766493588</v>
      </c>
      <c r="AA49" s="128">
        <v>1.6265903558318629E-2</v>
      </c>
      <c r="AB49" s="149" t="s">
        <v>40</v>
      </c>
      <c r="AC49" s="128" t="s">
        <v>40</v>
      </c>
      <c r="AD49" s="149" t="s">
        <v>40</v>
      </c>
      <c r="AE49" s="128" t="s">
        <v>40</v>
      </c>
    </row>
    <row r="50" spans="1:31" ht="15" customHeight="1">
      <c r="A50" s="132" t="s">
        <v>76</v>
      </c>
      <c r="B50" s="101">
        <v>8421.9243704439159</v>
      </c>
      <c r="C50" s="147">
        <v>1.9808524763374965E-2</v>
      </c>
      <c r="D50" s="101">
        <v>10004.702741371884</v>
      </c>
      <c r="E50" s="147">
        <v>2.0875365745559066E-2</v>
      </c>
      <c r="F50" s="101">
        <v>11680.31123526195</v>
      </c>
      <c r="G50" s="147">
        <v>2.1913717842912926E-2</v>
      </c>
      <c r="H50" s="101">
        <v>12746.622826142237</v>
      </c>
      <c r="I50" s="147">
        <v>2.1963216499878268E-2</v>
      </c>
      <c r="J50" s="101">
        <v>14106.452546489534</v>
      </c>
      <c r="K50" s="147">
        <v>2.3077100579052885E-2</v>
      </c>
      <c r="L50" s="101">
        <v>14627.716361817622</v>
      </c>
      <c r="M50" s="147">
        <v>2.2959557580730306E-2</v>
      </c>
      <c r="N50" s="101">
        <v>16232.810570732809</v>
      </c>
      <c r="O50" s="147">
        <v>2.3800730976227622E-2</v>
      </c>
      <c r="P50" s="101">
        <v>16490.986349424085</v>
      </c>
      <c r="Q50" s="147">
        <v>2.3445600055005313E-2</v>
      </c>
      <c r="R50" s="101">
        <v>16569.909618752848</v>
      </c>
      <c r="S50" s="147">
        <v>2.2612825894995903E-2</v>
      </c>
      <c r="T50" s="101">
        <v>16874.180717291492</v>
      </c>
      <c r="U50" s="147">
        <v>2.1841165639892274E-2</v>
      </c>
      <c r="V50" s="151">
        <v>2084.7498100233915</v>
      </c>
      <c r="W50" s="129">
        <v>3.4571176108717178E-3</v>
      </c>
      <c r="X50" s="151">
        <v>3085.384546474399</v>
      </c>
      <c r="Y50" s="129">
        <v>5.8541533839922043E-3</v>
      </c>
      <c r="Z50" s="151">
        <v>6826.3133628342721</v>
      </c>
      <c r="AA50" s="129">
        <v>1.1255889115673646E-2</v>
      </c>
      <c r="AB50" s="151" t="s">
        <v>40</v>
      </c>
      <c r="AC50" s="129" t="s">
        <v>40</v>
      </c>
      <c r="AD50" s="151" t="s">
        <v>40</v>
      </c>
      <c r="AE50" s="129" t="s">
        <v>40</v>
      </c>
    </row>
    <row r="51" spans="1:31" ht="15" customHeight="1">
      <c r="A51" s="132" t="s">
        <v>77</v>
      </c>
      <c r="B51" s="101">
        <v>4368.0560471085982</v>
      </c>
      <c r="C51" s="147">
        <v>1.0273750104027561E-2</v>
      </c>
      <c r="D51" s="101">
        <v>4751.6422130898409</v>
      </c>
      <c r="E51" s="147">
        <v>9.9145643458354756E-3</v>
      </c>
      <c r="F51" s="101">
        <v>5010.9084742975938</v>
      </c>
      <c r="G51" s="147">
        <v>9.4010880558488951E-3</v>
      </c>
      <c r="H51" s="101">
        <v>5403.4690756104828</v>
      </c>
      <c r="I51" s="147">
        <v>9.3105101466274317E-3</v>
      </c>
      <c r="J51" s="101">
        <v>5713.8457361470282</v>
      </c>
      <c r="K51" s="147">
        <v>9.3474239757798828E-3</v>
      </c>
      <c r="L51" s="101">
        <v>5904.6614998001905</v>
      </c>
      <c r="M51" s="147">
        <v>9.2679138934669836E-3</v>
      </c>
      <c r="N51" s="101">
        <v>8531.4617645855724</v>
      </c>
      <c r="O51" s="147">
        <v>1.2508926005640362E-2</v>
      </c>
      <c r="P51" s="101">
        <v>8945.4919691325231</v>
      </c>
      <c r="Q51" s="147">
        <v>1.2718003796714535E-2</v>
      </c>
      <c r="R51" s="101">
        <v>9654.2929153385303</v>
      </c>
      <c r="S51" s="147">
        <v>1.317513793719015E-2</v>
      </c>
      <c r="T51" s="101">
        <v>9832.3245281828149</v>
      </c>
      <c r="U51" s="147">
        <v>1.2726509941022273E-2</v>
      </c>
      <c r="V51" s="151">
        <v>2697.8421761582008</v>
      </c>
      <c r="W51" s="129">
        <v>4.4738019179598083E-3</v>
      </c>
      <c r="X51" s="151">
        <v>2709.5105922262969</v>
      </c>
      <c r="Y51" s="129">
        <v>5.1409768745258452E-3</v>
      </c>
      <c r="Z51" s="151">
        <v>3038.4031138150872</v>
      </c>
      <c r="AA51" s="129">
        <v>5.0100144426449842E-3</v>
      </c>
      <c r="AB51" s="151" t="s">
        <v>40</v>
      </c>
      <c r="AC51" s="129" t="s">
        <v>40</v>
      </c>
      <c r="AD51" s="151" t="s">
        <v>40</v>
      </c>
      <c r="AE51" s="129" t="s">
        <v>40</v>
      </c>
    </row>
    <row r="52" spans="1:31" s="30" customFormat="1" ht="15" customHeight="1">
      <c r="A52" s="133" t="s">
        <v>14</v>
      </c>
      <c r="B52" s="149">
        <v>37399.957425294946</v>
      </c>
      <c r="C52" s="145">
        <v>8.7965404368630665E-2</v>
      </c>
      <c r="D52" s="149">
        <v>37376.467941145529</v>
      </c>
      <c r="E52" s="145">
        <v>7.798806808342866E-2</v>
      </c>
      <c r="F52" s="149">
        <v>42557.370658767039</v>
      </c>
      <c r="G52" s="145">
        <v>7.9842924898872986E-2</v>
      </c>
      <c r="H52" s="149">
        <v>41254.944247723019</v>
      </c>
      <c r="I52" s="145">
        <v>7.1084810821014671E-2</v>
      </c>
      <c r="J52" s="149">
        <v>40943.416926534788</v>
      </c>
      <c r="K52" s="145">
        <v>6.6980365712063589E-2</v>
      </c>
      <c r="L52" s="149">
        <v>36850.240793485958</v>
      </c>
      <c r="M52" s="145">
        <v>5.7839870861201653E-2</v>
      </c>
      <c r="N52" s="149">
        <v>36429.882688626734</v>
      </c>
      <c r="O52" s="145">
        <v>5.3413907196749509E-2</v>
      </c>
      <c r="P52" s="149">
        <v>32954.067643330738</v>
      </c>
      <c r="Q52" s="145">
        <v>4.6851526875353121E-2</v>
      </c>
      <c r="R52" s="149">
        <v>29841.460307796151</v>
      </c>
      <c r="S52" s="145">
        <v>4.0724407188614149E-2</v>
      </c>
      <c r="T52" s="149">
        <v>21933.126216647768</v>
      </c>
      <c r="U52" s="145">
        <v>2.8389232681831803E-2</v>
      </c>
      <c r="V52" s="149">
        <v>15851.24418286995</v>
      </c>
      <c r="W52" s="128">
        <v>2.6285943356537687E-2</v>
      </c>
      <c r="X52" s="149">
        <v>17134.160956773485</v>
      </c>
      <c r="Y52" s="128">
        <v>3.2510050152931527E-2</v>
      </c>
      <c r="Z52" s="149">
        <v>17168.854306778547</v>
      </c>
      <c r="AA52" s="128">
        <v>2.8309676108982187E-2</v>
      </c>
      <c r="AB52" s="149">
        <v>15907.284623903626</v>
      </c>
      <c r="AC52" s="128">
        <v>1</v>
      </c>
      <c r="AD52" s="149">
        <v>15378.375371680504</v>
      </c>
      <c r="AE52" s="128">
        <v>1</v>
      </c>
    </row>
    <row r="53" spans="1:31" ht="15" customHeight="1">
      <c r="A53" s="40" t="s">
        <v>13</v>
      </c>
      <c r="B53" s="152">
        <v>26219.837515721683</v>
      </c>
      <c r="C53" s="147">
        <v>6.1669551740995358E-2</v>
      </c>
      <c r="D53" s="152">
        <v>25444.665254420754</v>
      </c>
      <c r="E53" s="147">
        <v>5.3091701691730248E-2</v>
      </c>
      <c r="F53" s="152">
        <v>29104.189846702255</v>
      </c>
      <c r="G53" s="147">
        <v>5.460308304300944E-2</v>
      </c>
      <c r="H53" s="152">
        <v>29397.819607488535</v>
      </c>
      <c r="I53" s="147">
        <v>5.0654254500997822E-2</v>
      </c>
      <c r="J53" s="152">
        <v>28363.435126669105</v>
      </c>
      <c r="K53" s="147">
        <v>4.6400457026913672E-2</v>
      </c>
      <c r="L53" s="152">
        <v>24152.064677330596</v>
      </c>
      <c r="M53" s="147">
        <v>3.7908905664875113E-2</v>
      </c>
      <c r="N53" s="152">
        <v>23697.934161652029</v>
      </c>
      <c r="O53" s="147">
        <v>3.4746179856910135E-2</v>
      </c>
      <c r="P53" s="152">
        <v>20855.598878803499</v>
      </c>
      <c r="Q53" s="147">
        <v>2.9650866228333302E-2</v>
      </c>
      <c r="R53" s="152">
        <v>17353.623436607439</v>
      </c>
      <c r="S53" s="147">
        <v>2.3682354004828904E-2</v>
      </c>
      <c r="T53" s="153">
        <v>9928.710364006929</v>
      </c>
      <c r="U53" s="147">
        <v>1.2851267346483546E-2</v>
      </c>
      <c r="V53" s="146">
        <v>5219.188740180316</v>
      </c>
      <c r="W53" s="129">
        <v>8.6549231094249588E-3</v>
      </c>
      <c r="X53" s="146">
        <v>8522.0202972985135</v>
      </c>
      <c r="Y53" s="129">
        <v>1.6169528695827447E-2</v>
      </c>
      <c r="Z53" s="146">
        <v>7692.3945687668165</v>
      </c>
      <c r="AA53" s="129">
        <v>1.2683968007015087E-2</v>
      </c>
      <c r="AB53" s="146">
        <v>7555.0835429870358</v>
      </c>
      <c r="AC53" s="129">
        <v>0.47494488981696664</v>
      </c>
      <c r="AD53" s="146">
        <v>5515.2335453983105</v>
      </c>
      <c r="AE53" s="129">
        <v>0.35863564336936993</v>
      </c>
    </row>
    <row r="54" spans="1:31" ht="15" customHeight="1">
      <c r="A54" s="40" t="s">
        <v>12</v>
      </c>
      <c r="B54" s="152">
        <v>11180.119909573263</v>
      </c>
      <c r="C54" s="147">
        <v>2.6295852627635303E-2</v>
      </c>
      <c r="D54" s="152">
        <v>11931.802686724779</v>
      </c>
      <c r="E54" s="147">
        <v>2.4896366391698423E-2</v>
      </c>
      <c r="F54" s="152">
        <v>13453.180812064784</v>
      </c>
      <c r="G54" s="147">
        <v>2.5239841855863549E-2</v>
      </c>
      <c r="H54" s="152">
        <v>11857.124640234484</v>
      </c>
      <c r="I54" s="147">
        <v>2.0430556320016838E-2</v>
      </c>
      <c r="J54" s="152">
        <v>12579.981799865687</v>
      </c>
      <c r="K54" s="147">
        <v>2.0579908685149924E-2</v>
      </c>
      <c r="L54" s="152">
        <v>12698.176116155362</v>
      </c>
      <c r="M54" s="147">
        <v>1.9930965196326547E-2</v>
      </c>
      <c r="N54" s="152">
        <v>12731.948526974702</v>
      </c>
      <c r="O54" s="147">
        <v>1.8667727339839374E-2</v>
      </c>
      <c r="P54" s="152">
        <v>12098.468764527239</v>
      </c>
      <c r="Q54" s="147">
        <v>1.7200660647019819E-2</v>
      </c>
      <c r="R54" s="152">
        <v>12487.836871188712</v>
      </c>
      <c r="S54" s="147">
        <v>1.7042053183785245E-2</v>
      </c>
      <c r="T54" s="153">
        <v>12004.415852640839</v>
      </c>
      <c r="U54" s="147">
        <v>1.5537965335348259E-2</v>
      </c>
      <c r="V54" s="146">
        <v>10632.055442689634</v>
      </c>
      <c r="W54" s="129">
        <v>1.763102024711273E-2</v>
      </c>
      <c r="X54" s="146">
        <v>8612.1406594749715</v>
      </c>
      <c r="Y54" s="129">
        <v>1.634052145710408E-2</v>
      </c>
      <c r="Z54" s="146">
        <v>9476.4597380117302</v>
      </c>
      <c r="AA54" s="129">
        <v>1.56257081019671E-2</v>
      </c>
      <c r="AB54" s="146">
        <v>8352.2010809165913</v>
      </c>
      <c r="AC54" s="129">
        <v>0.52505511018303341</v>
      </c>
      <c r="AD54" s="146">
        <v>9863.1418262821935</v>
      </c>
      <c r="AE54" s="129">
        <v>0.64136435663063007</v>
      </c>
    </row>
    <row r="55" spans="1:31" s="30" customFormat="1" ht="15" customHeight="1">
      <c r="A55" s="133" t="s">
        <v>35</v>
      </c>
      <c r="B55" s="149">
        <v>11441.790464026661</v>
      </c>
      <c r="C55" s="145">
        <v>2.6911306700807297E-2</v>
      </c>
      <c r="D55" s="149">
        <v>12924.837516932173</v>
      </c>
      <c r="E55" s="145">
        <v>2.6968388501154517E-2</v>
      </c>
      <c r="F55" s="149">
        <v>14045.657621928707</v>
      </c>
      <c r="G55" s="145">
        <v>2.6351402102702814E-2</v>
      </c>
      <c r="H55" s="149">
        <v>13801.788232499159</v>
      </c>
      <c r="I55" s="145">
        <v>2.3781331507993948E-2</v>
      </c>
      <c r="J55" s="149">
        <v>14187.903533982571</v>
      </c>
      <c r="K55" s="145">
        <v>2.3210348298452598E-2</v>
      </c>
      <c r="L55" s="149">
        <v>17293.509097006197</v>
      </c>
      <c r="M55" s="145">
        <v>2.7143766536382313E-2</v>
      </c>
      <c r="N55" s="149">
        <v>18904.909753320801</v>
      </c>
      <c r="O55" s="145">
        <v>2.7718593105490644E-2</v>
      </c>
      <c r="P55" s="149">
        <v>19932.012553033277</v>
      </c>
      <c r="Q55" s="145">
        <v>2.8337783120297333E-2</v>
      </c>
      <c r="R55" s="149">
        <v>22433.295911315519</v>
      </c>
      <c r="S55" s="145">
        <v>3.0614543251303642E-2</v>
      </c>
      <c r="T55" s="149">
        <v>20508.504899758278</v>
      </c>
      <c r="U55" s="145">
        <v>2.6545268184970636E-2</v>
      </c>
      <c r="V55" s="149">
        <v>10422.488036206087</v>
      </c>
      <c r="W55" s="128">
        <v>1.7283496928901777E-2</v>
      </c>
      <c r="X55" s="149">
        <v>9034.6847131367613</v>
      </c>
      <c r="Y55" s="128">
        <v>1.7142248977408323E-2</v>
      </c>
      <c r="Z55" s="149" t="s">
        <v>40</v>
      </c>
      <c r="AA55" s="128" t="s">
        <v>40</v>
      </c>
      <c r="AB55" s="149" t="s">
        <v>40</v>
      </c>
      <c r="AC55" s="128" t="s">
        <v>40</v>
      </c>
      <c r="AD55" s="149" t="s">
        <v>40</v>
      </c>
      <c r="AE55" s="128" t="s">
        <v>40</v>
      </c>
    </row>
    <row r="56" spans="1:31" ht="15" customHeight="1">
      <c r="A56" s="132" t="s">
        <v>36</v>
      </c>
      <c r="B56" s="152">
        <v>2564.9219164692604</v>
      </c>
      <c r="C56" s="147">
        <v>6.0327446630616659E-3</v>
      </c>
      <c r="D56" s="152">
        <v>2724.3311548723495</v>
      </c>
      <c r="E56" s="147">
        <v>5.684467668869808E-3</v>
      </c>
      <c r="F56" s="152">
        <v>2812.9081809036511</v>
      </c>
      <c r="G56" s="147">
        <v>5.2773658982864999E-3</v>
      </c>
      <c r="H56" s="152">
        <v>2931.6772872485426</v>
      </c>
      <c r="I56" s="147">
        <v>5.0514605982973837E-3</v>
      </c>
      <c r="J56" s="152">
        <v>3034.8714469300457</v>
      </c>
      <c r="K56" s="147">
        <v>4.9648225444694997E-3</v>
      </c>
      <c r="L56" s="152">
        <v>3379.2274317210549</v>
      </c>
      <c r="M56" s="147">
        <v>5.3040108843990649E-3</v>
      </c>
      <c r="N56" s="152">
        <v>3780.780468247217</v>
      </c>
      <c r="O56" s="147">
        <v>5.5434232052931319E-3</v>
      </c>
      <c r="P56" s="152">
        <v>3417.3106095434659</v>
      </c>
      <c r="Q56" s="147">
        <v>4.8584660806465698E-3</v>
      </c>
      <c r="R56" s="152">
        <v>3841.2060489054438</v>
      </c>
      <c r="S56" s="147">
        <v>5.2420638138182905E-3</v>
      </c>
      <c r="T56" s="152">
        <v>3690.3203309186201</v>
      </c>
      <c r="U56" s="147">
        <v>4.7765813915493643E-3</v>
      </c>
      <c r="V56" s="152">
        <v>2627.8078704427853</v>
      </c>
      <c r="W56" s="129">
        <v>4.3576648014147686E-3</v>
      </c>
      <c r="X56" s="152">
        <v>2678.55452012157</v>
      </c>
      <c r="Y56" s="129">
        <v>5.0822413776899413E-3</v>
      </c>
      <c r="Z56" s="152" t="s">
        <v>40</v>
      </c>
      <c r="AA56" s="129" t="s">
        <v>40</v>
      </c>
      <c r="AB56" s="152" t="s">
        <v>40</v>
      </c>
      <c r="AC56" s="129" t="s">
        <v>40</v>
      </c>
      <c r="AD56" s="152" t="s">
        <v>40</v>
      </c>
      <c r="AE56" s="129" t="s">
        <v>40</v>
      </c>
    </row>
    <row r="57" spans="1:31" ht="15" customHeight="1">
      <c r="A57" s="132" t="s">
        <v>37</v>
      </c>
      <c r="B57" s="152">
        <v>2158.2857392709375</v>
      </c>
      <c r="C57" s="147">
        <v>5.076328714470983E-3</v>
      </c>
      <c r="D57" s="152">
        <v>2021.4144567446501</v>
      </c>
      <c r="E57" s="147">
        <v>4.2177930917834377E-3</v>
      </c>
      <c r="F57" s="152">
        <v>2074.6159213627625</v>
      </c>
      <c r="G57" s="147">
        <v>3.8922377167408448E-3</v>
      </c>
      <c r="H57" s="152">
        <v>2030.471968660519</v>
      </c>
      <c r="I57" s="147">
        <v>3.498628307504561E-3</v>
      </c>
      <c r="J57" s="152">
        <v>2081.5381619300319</v>
      </c>
      <c r="K57" s="147">
        <v>3.4052406417338569E-3</v>
      </c>
      <c r="L57" s="152">
        <v>1904.2687193088454</v>
      </c>
      <c r="M57" s="147">
        <v>2.9889263798058949E-3</v>
      </c>
      <c r="N57" s="152">
        <v>1767.6661770269084</v>
      </c>
      <c r="O57" s="147">
        <v>2.591772198158222E-3</v>
      </c>
      <c r="P57" s="152">
        <v>1829.5200267509986</v>
      </c>
      <c r="Q57" s="147">
        <v>2.6010690889526162E-3</v>
      </c>
      <c r="R57" s="152">
        <v>1240.5376740067229</v>
      </c>
      <c r="S57" s="147">
        <v>1.6929520488602749E-3</v>
      </c>
      <c r="T57" s="152">
        <v>671.24439997434763</v>
      </c>
      <c r="U57" s="147">
        <v>8.688279668396876E-4</v>
      </c>
      <c r="V57" s="152">
        <v>199.19331689616996</v>
      </c>
      <c r="W57" s="129">
        <v>3.3032007989580936E-4</v>
      </c>
      <c r="X57" s="152">
        <v>219.21707077257219</v>
      </c>
      <c r="Y57" s="129">
        <v>4.1593854424355151E-4</v>
      </c>
      <c r="Z57" s="152" t="s">
        <v>40</v>
      </c>
      <c r="AA57" s="129" t="s">
        <v>40</v>
      </c>
      <c r="AB57" s="152" t="s">
        <v>40</v>
      </c>
      <c r="AC57" s="129" t="s">
        <v>40</v>
      </c>
      <c r="AD57" s="152" t="s">
        <v>40</v>
      </c>
      <c r="AE57" s="129" t="s">
        <v>40</v>
      </c>
    </row>
    <row r="58" spans="1:31" ht="15" customHeight="1">
      <c r="A58" s="132" t="s">
        <v>38</v>
      </c>
      <c r="B58" s="152">
        <v>2504.6975209254315</v>
      </c>
      <c r="C58" s="147">
        <v>5.8910957502934852E-3</v>
      </c>
      <c r="D58" s="152">
        <v>3157.3735987639475</v>
      </c>
      <c r="E58" s="147">
        <v>6.5880346846298645E-3</v>
      </c>
      <c r="F58" s="152">
        <v>3792.4578588484746</v>
      </c>
      <c r="G58" s="147">
        <v>7.1151230284900334E-3</v>
      </c>
      <c r="H58" s="152">
        <v>3250.0227387887699</v>
      </c>
      <c r="I58" s="147">
        <v>5.5999894258382558E-3</v>
      </c>
      <c r="J58" s="152">
        <v>2962.4311318854107</v>
      </c>
      <c r="K58" s="147">
        <v>4.8463156107982604E-3</v>
      </c>
      <c r="L58" s="152">
        <v>5117.0160241441481</v>
      </c>
      <c r="M58" s="147">
        <v>8.0316312636826911E-3</v>
      </c>
      <c r="N58" s="152">
        <v>5993.571339868864</v>
      </c>
      <c r="O58" s="147">
        <v>8.7878422794043093E-3</v>
      </c>
      <c r="P58" s="152">
        <v>7330.2814082705045</v>
      </c>
      <c r="Q58" s="147">
        <v>1.0421623215700093E-2</v>
      </c>
      <c r="R58" s="152">
        <v>9163.6323997439249</v>
      </c>
      <c r="S58" s="147">
        <v>1.2505537374002236E-2</v>
      </c>
      <c r="T58" s="152">
        <v>8108.6015211272897</v>
      </c>
      <c r="U58" s="147">
        <v>1.0495401933756844E-2</v>
      </c>
      <c r="V58" s="152">
        <v>1871.8880154804519</v>
      </c>
      <c r="W58" s="129">
        <v>3.1041312452857691E-3</v>
      </c>
      <c r="X58" s="152">
        <v>895.73724125243643</v>
      </c>
      <c r="Y58" s="129">
        <v>1.6995558002770668E-3</v>
      </c>
      <c r="Z58" s="152" t="s">
        <v>40</v>
      </c>
      <c r="AA58" s="129" t="s">
        <v>40</v>
      </c>
      <c r="AB58" s="152" t="s">
        <v>40</v>
      </c>
      <c r="AC58" s="129" t="s">
        <v>40</v>
      </c>
      <c r="AD58" s="152" t="s">
        <v>40</v>
      </c>
      <c r="AE58" s="129" t="s">
        <v>40</v>
      </c>
    </row>
    <row r="59" spans="1:31" ht="15" customHeight="1">
      <c r="A59" s="132" t="s">
        <v>39</v>
      </c>
      <c r="B59" s="152">
        <v>4213.8852873610322</v>
      </c>
      <c r="C59" s="147">
        <v>9.9111375729811647E-3</v>
      </c>
      <c r="D59" s="152">
        <v>5021.7183065512254</v>
      </c>
      <c r="E59" s="147">
        <v>1.0478093055871402E-2</v>
      </c>
      <c r="F59" s="152">
        <v>5365.6756608138185</v>
      </c>
      <c r="G59" s="147">
        <v>1.0066675459185433E-2</v>
      </c>
      <c r="H59" s="152">
        <v>5589.6162378013269</v>
      </c>
      <c r="I59" s="147">
        <v>9.6312531763537469E-3</v>
      </c>
      <c r="J59" s="152">
        <v>6109.0627932370817</v>
      </c>
      <c r="K59" s="147">
        <v>9.9939695014509781E-3</v>
      </c>
      <c r="L59" s="152">
        <v>6892.9969218321494</v>
      </c>
      <c r="M59" s="147">
        <v>1.0819198008494662E-2</v>
      </c>
      <c r="N59" s="152">
        <v>7362.8917681778112</v>
      </c>
      <c r="O59" s="147">
        <v>1.0795555422634979E-2</v>
      </c>
      <c r="P59" s="152">
        <v>7354.9005084683085</v>
      </c>
      <c r="Q59" s="147">
        <v>1.0456624734998055E-2</v>
      </c>
      <c r="R59" s="152">
        <v>8187.9197886594266</v>
      </c>
      <c r="S59" s="147">
        <v>1.1173990014622839E-2</v>
      </c>
      <c r="T59" s="152">
        <v>8038.3386477380191</v>
      </c>
      <c r="U59" s="147">
        <v>1.0404456892824737E-2</v>
      </c>
      <c r="V59" s="152">
        <v>5723.5988333866781</v>
      </c>
      <c r="W59" s="129">
        <v>9.4913808023054259E-3</v>
      </c>
      <c r="X59" s="152">
        <v>5241.1758809901821</v>
      </c>
      <c r="Y59" s="129">
        <v>9.9445132551977625E-3</v>
      </c>
      <c r="Z59" s="152" t="s">
        <v>40</v>
      </c>
      <c r="AA59" s="129" t="s">
        <v>40</v>
      </c>
      <c r="AB59" s="152" t="s">
        <v>40</v>
      </c>
      <c r="AC59" s="129" t="s">
        <v>40</v>
      </c>
      <c r="AD59" s="152" t="s">
        <v>40</v>
      </c>
      <c r="AE59" s="129" t="s">
        <v>40</v>
      </c>
    </row>
    <row r="60" spans="1:31" s="30" customFormat="1" ht="15" customHeight="1">
      <c r="A60" s="133" t="s">
        <v>93</v>
      </c>
      <c r="B60" s="154">
        <v>2198.8374690037554</v>
      </c>
      <c r="C60" s="145">
        <v>5.1717071466769555E-3</v>
      </c>
      <c r="D60" s="154">
        <v>2478.1856051425257</v>
      </c>
      <c r="E60" s="145">
        <v>5.1708713622046114E-3</v>
      </c>
      <c r="F60" s="154">
        <v>3126.7534597661688</v>
      </c>
      <c r="G60" s="145">
        <v>5.8661787089041529E-3</v>
      </c>
      <c r="H60" s="154">
        <v>3630.7778503314112</v>
      </c>
      <c r="I60" s="145">
        <v>6.2560539428721581E-3</v>
      </c>
      <c r="J60" s="154">
        <v>4033.8830386432583</v>
      </c>
      <c r="K60" s="145">
        <v>6.599130738228866E-3</v>
      </c>
      <c r="L60" s="154">
        <v>3964.6461061461687</v>
      </c>
      <c r="M60" s="145">
        <v>6.2228797926985732E-3</v>
      </c>
      <c r="N60" s="154">
        <v>4317.553100600293</v>
      </c>
      <c r="O60" s="145">
        <v>6.330445327085832E-3</v>
      </c>
      <c r="P60" s="155">
        <v>4779.359275910354</v>
      </c>
      <c r="Q60" s="145">
        <v>6.7949207966015472E-3</v>
      </c>
      <c r="R60" s="154">
        <v>7078.3843131497852</v>
      </c>
      <c r="S60" s="145">
        <v>9.6598156401515433E-3</v>
      </c>
      <c r="T60" s="154">
        <v>6514.4045919401069</v>
      </c>
      <c r="U60" s="145">
        <v>8.4319465413830591E-3</v>
      </c>
      <c r="V60" s="197">
        <v>3240.9714172293652</v>
      </c>
      <c r="W60" s="128">
        <v>5.3744671465924205E-3</v>
      </c>
      <c r="X60" s="197">
        <v>2891.8301615865394</v>
      </c>
      <c r="Y60" s="128">
        <v>5.4869067603671015E-3</v>
      </c>
      <c r="Z60" s="197" t="s">
        <v>40</v>
      </c>
      <c r="AA60" s="128" t="s">
        <v>40</v>
      </c>
      <c r="AB60" s="197" t="s">
        <v>40</v>
      </c>
      <c r="AC60" s="128" t="s">
        <v>40</v>
      </c>
      <c r="AD60" s="197" t="s">
        <v>40</v>
      </c>
      <c r="AE60" s="128" t="s">
        <v>40</v>
      </c>
    </row>
    <row r="61" spans="1:31" ht="15" customHeight="1">
      <c r="A61" s="134" t="s">
        <v>5</v>
      </c>
      <c r="B61" s="156">
        <v>425166.66289130528</v>
      </c>
      <c r="C61" s="157">
        <v>0.99999999999999989</v>
      </c>
      <c r="D61" s="156">
        <v>479258.80022007477</v>
      </c>
      <c r="E61" s="157">
        <v>0.99999999999999989</v>
      </c>
      <c r="F61" s="156">
        <v>533013.67294183071</v>
      </c>
      <c r="G61" s="157">
        <v>1</v>
      </c>
      <c r="H61" s="156">
        <v>580362.29922028433</v>
      </c>
      <c r="I61" s="157">
        <v>1.0000000000000002</v>
      </c>
      <c r="J61" s="156">
        <v>611274.9085686258</v>
      </c>
      <c r="K61" s="157">
        <v>0.99999999999999978</v>
      </c>
      <c r="L61" s="156">
        <v>637107.93687481573</v>
      </c>
      <c r="M61" s="157">
        <v>1</v>
      </c>
      <c r="N61" s="156">
        <v>682029.91693600849</v>
      </c>
      <c r="O61" s="157">
        <v>0.99999999999999978</v>
      </c>
      <c r="P61" s="156">
        <v>703372.3304472852</v>
      </c>
      <c r="Q61" s="157">
        <v>1</v>
      </c>
      <c r="R61" s="156">
        <v>732765.98403473664</v>
      </c>
      <c r="S61" s="157">
        <v>0.99999999999999989</v>
      </c>
      <c r="T61" s="156">
        <v>772586.08791791205</v>
      </c>
      <c r="U61" s="157">
        <v>1.0000000000000002</v>
      </c>
      <c r="V61" s="156">
        <v>603031.20827229205</v>
      </c>
      <c r="W61" s="157">
        <v>1.0000000000000002</v>
      </c>
      <c r="X61" s="156">
        <v>527041.97244151123</v>
      </c>
      <c r="Y61" s="157">
        <v>1.0000000000000002</v>
      </c>
      <c r="Z61" s="156">
        <v>606465.93909038603</v>
      </c>
      <c r="AA61" s="157">
        <v>0.99999999999999989</v>
      </c>
      <c r="AB61" s="156">
        <v>15907.284623903626</v>
      </c>
      <c r="AC61" s="157">
        <v>1</v>
      </c>
      <c r="AD61" s="156">
        <v>15378.375371680504</v>
      </c>
      <c r="AE61" s="157">
        <v>1</v>
      </c>
    </row>
    <row r="62" spans="1:31" ht="15" customHeight="1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pans="1:31" ht="15" customHeight="1">
      <c r="A63" s="23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99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  <row r="64" spans="1:31" ht="15" customHeight="1">
      <c r="A64" s="36" t="s">
        <v>48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</row>
    <row r="65" spans="1:31" ht="15" customHeight="1">
      <c r="A65" s="7" t="s">
        <v>46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9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5" customHeight="1">
      <c r="A66" s="7" t="s">
        <v>49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9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</row>
    <row r="67" spans="1:31" ht="15" customHeight="1">
      <c r="A67" s="7" t="s">
        <v>50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9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</row>
    <row r="68" spans="1:31" ht="15" customHeight="1">
      <c r="A68" s="19" t="s">
        <v>83</v>
      </c>
      <c r="M68" s="72"/>
    </row>
    <row r="69" spans="1:31" ht="15" customHeight="1">
      <c r="A69" s="1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R69" s="105"/>
      <c r="S69" s="103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</row>
    <row r="70" spans="1:31" ht="15" customHeight="1">
      <c r="S70" s="104"/>
    </row>
    <row r="71" spans="1:31" ht="15" customHeight="1">
      <c r="B71" s="81"/>
      <c r="C71" s="81"/>
      <c r="D71" s="81"/>
      <c r="E71" s="81"/>
      <c r="F71" s="81"/>
      <c r="L71" s="81"/>
    </row>
  </sheetData>
  <sortState xmlns:xlrd2="http://schemas.microsoft.com/office/spreadsheetml/2017/richdata2" ref="A74:O77">
    <sortCondition descending="1" ref="J74:J77"/>
  </sortState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9"/>
  <sheetViews>
    <sheetView topLeftCell="Z40" zoomScaleNormal="100" workbookViewId="0">
      <selection activeCell="AC65" sqref="AC65"/>
    </sheetView>
  </sheetViews>
  <sheetFormatPr baseColWidth="10" defaultColWidth="11.44140625" defaultRowHeight="15" customHeight="1"/>
  <cols>
    <col min="1" max="1" width="87.6640625" style="9" customWidth="1"/>
    <col min="2" max="11" width="14.6640625" style="9" customWidth="1"/>
    <col min="12" max="12" width="20.44140625" style="9" bestFit="1" customWidth="1"/>
    <col min="13" max="21" width="14.6640625" style="9" customWidth="1"/>
    <col min="22" max="31" width="14.5546875" style="9" customWidth="1"/>
    <col min="32" max="16384" width="11.44140625" style="9"/>
  </cols>
  <sheetData>
    <row r="1" spans="1:31" ht="15" customHeight="1">
      <c r="A1" s="1"/>
      <c r="B1" s="1"/>
      <c r="C1" s="1"/>
      <c r="D1" s="1"/>
      <c r="E1" s="1"/>
      <c r="F1" s="1"/>
      <c r="G1" s="1"/>
    </row>
    <row r="2" spans="1:31" ht="15" customHeight="1">
      <c r="A2" s="1"/>
      <c r="B2" s="1"/>
      <c r="C2" s="1"/>
      <c r="D2" s="1"/>
      <c r="E2" s="1"/>
      <c r="F2" s="1"/>
      <c r="G2" s="1"/>
    </row>
    <row r="3" spans="1:31" ht="15" customHeight="1">
      <c r="A3" s="1"/>
      <c r="B3" s="1"/>
      <c r="C3" s="1"/>
      <c r="D3" s="1"/>
      <c r="E3" s="1"/>
      <c r="F3" s="1"/>
      <c r="G3" s="1"/>
    </row>
    <row r="4" spans="1:31" ht="15" customHeight="1">
      <c r="A4" s="1"/>
      <c r="B4" s="1"/>
      <c r="C4" s="1"/>
      <c r="D4" s="1"/>
      <c r="E4" s="1"/>
      <c r="F4" s="1"/>
      <c r="G4" s="1"/>
    </row>
    <row r="5" spans="1:31" ht="15" customHeight="1">
      <c r="A5" s="56" t="s">
        <v>0</v>
      </c>
      <c r="B5" s="1"/>
      <c r="C5" s="1"/>
      <c r="D5" s="1"/>
      <c r="E5" s="1"/>
      <c r="F5" s="1"/>
      <c r="G5" s="1"/>
    </row>
    <row r="6" spans="1:31" ht="15" customHeight="1">
      <c r="A6" s="56" t="s">
        <v>88</v>
      </c>
      <c r="B6" s="1"/>
      <c r="C6" s="4"/>
      <c r="D6" s="1"/>
      <c r="E6" s="1"/>
      <c r="F6" s="1"/>
      <c r="G6" s="1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5" t="s">
        <v>30</v>
      </c>
      <c r="B9" s="38"/>
      <c r="C9" s="39"/>
      <c r="D9" s="38"/>
      <c r="E9" s="39"/>
      <c r="F9" s="38"/>
      <c r="G9" s="39"/>
      <c r="H9" s="38"/>
      <c r="I9" s="39"/>
      <c r="J9" s="38"/>
      <c r="K9" s="39"/>
      <c r="L9" s="38"/>
      <c r="M9" s="39"/>
    </row>
    <row r="10" spans="1:31" ht="15" customHeight="1">
      <c r="A10" s="115" t="s">
        <v>1</v>
      </c>
      <c r="B10" s="115">
        <v>2010</v>
      </c>
      <c r="C10" s="115" t="s">
        <v>11</v>
      </c>
      <c r="D10" s="115">
        <v>2011</v>
      </c>
      <c r="E10" s="115" t="s">
        <v>11</v>
      </c>
      <c r="F10" s="136">
        <v>2012</v>
      </c>
      <c r="G10" s="115" t="s">
        <v>11</v>
      </c>
      <c r="H10" s="136">
        <v>2013</v>
      </c>
      <c r="I10" s="115" t="s">
        <v>11</v>
      </c>
      <c r="J10" s="136">
        <v>2014</v>
      </c>
      <c r="K10" s="115" t="s">
        <v>11</v>
      </c>
      <c r="L10" s="136">
        <v>2015</v>
      </c>
      <c r="M10" s="115" t="s">
        <v>11</v>
      </c>
      <c r="N10" s="136">
        <v>2016</v>
      </c>
      <c r="O10" s="115" t="s">
        <v>11</v>
      </c>
      <c r="P10" s="136">
        <v>2017</v>
      </c>
      <c r="Q10" s="115" t="s">
        <v>11</v>
      </c>
      <c r="R10" s="136">
        <v>2018</v>
      </c>
      <c r="S10" s="115" t="s">
        <v>11</v>
      </c>
      <c r="T10" s="136">
        <v>2019</v>
      </c>
      <c r="U10" s="115" t="s">
        <v>11</v>
      </c>
      <c r="V10" s="136">
        <v>2020</v>
      </c>
      <c r="W10" s="115" t="s">
        <v>11</v>
      </c>
      <c r="X10" s="136">
        <v>2021</v>
      </c>
      <c r="Y10" s="115" t="s">
        <v>11</v>
      </c>
      <c r="Z10" s="136">
        <v>2022</v>
      </c>
      <c r="AA10" s="115" t="s">
        <v>11</v>
      </c>
      <c r="AB10" s="136">
        <v>2023</v>
      </c>
      <c r="AC10" s="115" t="s">
        <v>11</v>
      </c>
      <c r="AD10" s="136">
        <v>2024</v>
      </c>
      <c r="AE10" s="115" t="s">
        <v>11</v>
      </c>
    </row>
    <row r="11" spans="1:31" ht="15" customHeight="1">
      <c r="A11" s="116" t="s">
        <v>4</v>
      </c>
      <c r="B11" s="137">
        <v>278377.30294137937</v>
      </c>
      <c r="C11" s="138">
        <v>0.3872328957043209</v>
      </c>
      <c r="D11" s="137">
        <v>309640.89825061779</v>
      </c>
      <c r="E11" s="138">
        <v>0.37716324617536995</v>
      </c>
      <c r="F11" s="137">
        <v>346198.22809624358</v>
      </c>
      <c r="G11" s="138">
        <v>0.37837881214153068</v>
      </c>
      <c r="H11" s="137">
        <v>372182.99404784827</v>
      </c>
      <c r="I11" s="138">
        <v>0.37615125612240513</v>
      </c>
      <c r="J11" s="137">
        <v>370605.0062697322</v>
      </c>
      <c r="K11" s="138">
        <v>0.35055827750315249</v>
      </c>
      <c r="L11" s="137">
        <v>390786.70544169494</v>
      </c>
      <c r="M11" s="138">
        <v>0.3502515283813214</v>
      </c>
      <c r="N11" s="137">
        <v>435311.11695065827</v>
      </c>
      <c r="O11" s="138">
        <v>0.35493694573210383</v>
      </c>
      <c r="P11" s="137">
        <v>419750.22213493899</v>
      </c>
      <c r="Q11" s="138">
        <v>0.33484397015443734</v>
      </c>
      <c r="R11" s="137">
        <v>413735.14741910301</v>
      </c>
      <c r="S11" s="138">
        <v>0.32345556114958601</v>
      </c>
      <c r="T11" s="137">
        <v>439222.55940382899</v>
      </c>
      <c r="U11" s="138">
        <v>0.33013294875910648</v>
      </c>
      <c r="V11" s="137">
        <v>379647.16364415974</v>
      </c>
      <c r="W11" s="138">
        <v>0.36166819314433141</v>
      </c>
      <c r="X11" s="137">
        <v>471113.94439774979</v>
      </c>
      <c r="Y11" s="138">
        <v>0.49476296547116644</v>
      </c>
      <c r="Z11" s="137">
        <v>546817.76162511925</v>
      </c>
      <c r="AA11" s="138">
        <v>0.49967750818514545</v>
      </c>
      <c r="AB11" s="137" t="s">
        <v>40</v>
      </c>
      <c r="AC11" s="138" t="s">
        <v>40</v>
      </c>
      <c r="AD11" s="137" t="s">
        <v>40</v>
      </c>
      <c r="AE11" s="138" t="s">
        <v>40</v>
      </c>
    </row>
    <row r="12" spans="1:31" ht="15" customHeight="1">
      <c r="A12" s="116" t="s">
        <v>3</v>
      </c>
      <c r="B12" s="137">
        <v>186506.34925942752</v>
      </c>
      <c r="C12" s="138">
        <v>0.25943707668644922</v>
      </c>
      <c r="D12" s="137">
        <v>205526.74116627377</v>
      </c>
      <c r="E12" s="138">
        <v>0.25034526547386476</v>
      </c>
      <c r="F12" s="137">
        <v>222624.24626761445</v>
      </c>
      <c r="G12" s="138">
        <v>0.24331810800957004</v>
      </c>
      <c r="H12" s="137">
        <v>237451.70211487968</v>
      </c>
      <c r="I12" s="138">
        <v>0.23998344214360415</v>
      </c>
      <c r="J12" s="137">
        <v>277016.51128613227</v>
      </c>
      <c r="K12" s="138">
        <v>0.2620321619879053</v>
      </c>
      <c r="L12" s="137">
        <v>293796.20390813414</v>
      </c>
      <c r="M12" s="138">
        <v>0.26332157163623704</v>
      </c>
      <c r="N12" s="137">
        <v>327989.36153137288</v>
      </c>
      <c r="O12" s="138">
        <v>0.2674306666690614</v>
      </c>
      <c r="P12" s="137">
        <v>359146.79916305305</v>
      </c>
      <c r="Q12" s="138">
        <v>0.28649928876358072</v>
      </c>
      <c r="R12" s="137">
        <v>364271.40095343877</v>
      </c>
      <c r="S12" s="138">
        <v>0.28478511226600256</v>
      </c>
      <c r="T12" s="137">
        <v>385758.37016600254</v>
      </c>
      <c r="U12" s="138">
        <v>0.28994764846383969</v>
      </c>
      <c r="V12" s="137">
        <v>283204.90596382227</v>
      </c>
      <c r="W12" s="138">
        <v>0.26979315648344776</v>
      </c>
      <c r="X12" s="137">
        <v>285651.91363228759</v>
      </c>
      <c r="Y12" s="138">
        <v>0.29999109464249424</v>
      </c>
      <c r="Z12" s="137">
        <v>363169.79941387952</v>
      </c>
      <c r="AA12" s="138">
        <v>0.3318615325879537</v>
      </c>
      <c r="AB12" s="137" t="s">
        <v>40</v>
      </c>
      <c r="AC12" s="138" t="s">
        <v>40</v>
      </c>
      <c r="AD12" s="137" t="s">
        <v>40</v>
      </c>
      <c r="AE12" s="138" t="s">
        <v>40</v>
      </c>
    </row>
    <row r="13" spans="1:31" ht="15" customHeight="1">
      <c r="A13" s="116" t="s">
        <v>6</v>
      </c>
      <c r="B13" s="137">
        <v>81539.529190956149</v>
      </c>
      <c r="C13" s="138">
        <v>0.11342443392243787</v>
      </c>
      <c r="D13" s="137">
        <v>118231.51083242802</v>
      </c>
      <c r="E13" s="138">
        <v>0.14401385823937421</v>
      </c>
      <c r="F13" s="137">
        <v>132566.11265632641</v>
      </c>
      <c r="G13" s="138">
        <v>0.14488869140940988</v>
      </c>
      <c r="H13" s="137">
        <v>156543.63734388788</v>
      </c>
      <c r="I13" s="138">
        <v>0.15821272537052961</v>
      </c>
      <c r="J13" s="137">
        <v>173054.61473189402</v>
      </c>
      <c r="K13" s="138">
        <v>0.16369376189762253</v>
      </c>
      <c r="L13" s="137">
        <v>189361.16642777517</v>
      </c>
      <c r="M13" s="138">
        <v>0.16971927917157231</v>
      </c>
      <c r="N13" s="137">
        <v>198278.02424251576</v>
      </c>
      <c r="O13" s="138">
        <v>0.16166873206321447</v>
      </c>
      <c r="P13" s="137">
        <v>210735.34014274657</v>
      </c>
      <c r="Q13" s="138">
        <v>0.16810820870169471</v>
      </c>
      <c r="R13" s="137">
        <v>215344.59969915473</v>
      </c>
      <c r="S13" s="138">
        <v>0.1683550666911674</v>
      </c>
      <c r="T13" s="137">
        <v>234484.96930893572</v>
      </c>
      <c r="U13" s="138">
        <v>0.17624598896450192</v>
      </c>
      <c r="V13" s="137">
        <v>176896.20250261115</v>
      </c>
      <c r="W13" s="138">
        <v>0.16851891982835659</v>
      </c>
      <c r="X13" s="137" t="s">
        <v>40</v>
      </c>
      <c r="Y13" s="138" t="s">
        <v>40</v>
      </c>
      <c r="Z13" s="137" t="s">
        <v>40</v>
      </c>
      <c r="AA13" s="138" t="s">
        <v>40</v>
      </c>
      <c r="AB13" s="137" t="s">
        <v>40</v>
      </c>
      <c r="AC13" s="138" t="s">
        <v>40</v>
      </c>
      <c r="AD13" s="137" t="s">
        <v>40</v>
      </c>
      <c r="AE13" s="138" t="s">
        <v>40</v>
      </c>
    </row>
    <row r="14" spans="1:31" ht="15" customHeight="1">
      <c r="A14" s="113" t="s">
        <v>7</v>
      </c>
      <c r="B14" s="137">
        <v>56779.935094243934</v>
      </c>
      <c r="C14" s="138">
        <v>7.8982943121183632E-2</v>
      </c>
      <c r="D14" s="137">
        <v>63248.539431090641</v>
      </c>
      <c r="E14" s="138">
        <v>7.7040935426990018E-2</v>
      </c>
      <c r="F14" s="137">
        <v>74183.219383546049</v>
      </c>
      <c r="G14" s="138">
        <v>8.1078862204278554E-2</v>
      </c>
      <c r="H14" s="137">
        <v>80040.793009947723</v>
      </c>
      <c r="I14" s="138">
        <v>8.0894198051012015E-2</v>
      </c>
      <c r="J14" s="137">
        <v>84938.642410666915</v>
      </c>
      <c r="K14" s="138">
        <v>8.03441498986881E-2</v>
      </c>
      <c r="L14" s="137">
        <v>87741.871045875392</v>
      </c>
      <c r="M14" s="138">
        <v>7.8640660004335325E-2</v>
      </c>
      <c r="N14" s="137">
        <v>97039.206223496207</v>
      </c>
      <c r="O14" s="138">
        <v>7.9122260222771981E-2</v>
      </c>
      <c r="P14" s="137">
        <v>100120.42000662081</v>
      </c>
      <c r="Q14" s="138">
        <v>7.9868257741551194E-2</v>
      </c>
      <c r="R14" s="137">
        <v>112938.24848511661</v>
      </c>
      <c r="S14" s="138">
        <v>8.8294419187935985E-2</v>
      </c>
      <c r="T14" s="137">
        <v>111324.01543775364</v>
      </c>
      <c r="U14" s="138">
        <v>8.3674494165450447E-2</v>
      </c>
      <c r="V14" s="137">
        <v>119454.71062468726</v>
      </c>
      <c r="W14" s="138">
        <v>0.11379768767271341</v>
      </c>
      <c r="X14" s="137">
        <v>114497.95742533437</v>
      </c>
      <c r="Y14" s="138">
        <v>0.12024553641384506</v>
      </c>
      <c r="Z14" s="137">
        <v>131894.00033620439</v>
      </c>
      <c r="AA14" s="138">
        <v>0.1205236370462804</v>
      </c>
      <c r="AB14" s="137" t="s">
        <v>40</v>
      </c>
      <c r="AC14" s="138" t="s">
        <v>40</v>
      </c>
      <c r="AD14" s="137" t="s">
        <v>40</v>
      </c>
      <c r="AE14" s="138" t="s">
        <v>40</v>
      </c>
    </row>
    <row r="15" spans="1:31" ht="15" customHeight="1">
      <c r="A15" s="113" t="s">
        <v>32</v>
      </c>
      <c r="B15" s="139">
        <v>28478.472407298876</v>
      </c>
      <c r="C15" s="138">
        <v>3.9614585021811845E-2</v>
      </c>
      <c r="D15" s="139">
        <v>31745.253551010213</v>
      </c>
      <c r="E15" s="138">
        <v>3.8667834086530635E-2</v>
      </c>
      <c r="F15" s="139">
        <v>35220.049838423525</v>
      </c>
      <c r="G15" s="138">
        <v>3.8493901874400736E-2</v>
      </c>
      <c r="H15" s="139">
        <v>36307.959851685293</v>
      </c>
      <c r="I15" s="138">
        <v>3.6695079903885888E-2</v>
      </c>
      <c r="J15" s="139">
        <v>41098.404004337492</v>
      </c>
      <c r="K15" s="138">
        <v>3.8875313263856161E-2</v>
      </c>
      <c r="L15" s="139">
        <v>47894.657665453036</v>
      </c>
      <c r="M15" s="138">
        <v>4.29266830601737E-2</v>
      </c>
      <c r="N15" s="139">
        <v>54635.327338275696</v>
      </c>
      <c r="O15" s="138">
        <v>4.4547670526685283E-2</v>
      </c>
      <c r="P15" s="139">
        <v>54234.476279352079</v>
      </c>
      <c r="Q15" s="138">
        <v>4.3264032748473222E-2</v>
      </c>
      <c r="R15" s="139">
        <v>65172.75134337342</v>
      </c>
      <c r="S15" s="138">
        <v>5.0951651047618861E-2</v>
      </c>
      <c r="T15" s="139">
        <v>60800.407601947329</v>
      </c>
      <c r="U15" s="138">
        <v>4.5699423715009395E-2</v>
      </c>
      <c r="V15" s="139">
        <v>35341.997795964955</v>
      </c>
      <c r="W15" s="138">
        <v>3.3668304965813273E-2</v>
      </c>
      <c r="X15" s="139">
        <v>28410.209529648291</v>
      </c>
      <c r="Y15" s="138">
        <v>2.9836347838344983E-2</v>
      </c>
      <c r="Z15" s="139" t="s">
        <v>40</v>
      </c>
      <c r="AA15" s="138" t="s">
        <v>40</v>
      </c>
      <c r="AB15" s="139" t="s">
        <v>40</v>
      </c>
      <c r="AC15" s="138" t="s">
        <v>40</v>
      </c>
      <c r="AD15" s="139" t="s">
        <v>40</v>
      </c>
      <c r="AE15" s="138" t="s">
        <v>40</v>
      </c>
    </row>
    <row r="16" spans="1:31" ht="15" customHeight="1">
      <c r="A16" s="118" t="s">
        <v>2</v>
      </c>
      <c r="B16" s="139">
        <v>58570.706093579996</v>
      </c>
      <c r="C16" s="138">
        <v>8.1473970343191926E-2</v>
      </c>
      <c r="D16" s="139">
        <v>60123.706555999997</v>
      </c>
      <c r="E16" s="138">
        <v>7.3234680770117189E-2</v>
      </c>
      <c r="F16" s="139">
        <v>66493.176825749993</v>
      </c>
      <c r="G16" s="138">
        <v>7.2673997787907896E-2</v>
      </c>
      <c r="H16" s="139">
        <v>65173.536666</v>
      </c>
      <c r="I16" s="138">
        <v>6.586842514277759E-2</v>
      </c>
      <c r="J16" s="139">
        <v>64290.529584000004</v>
      </c>
      <c r="K16" s="138">
        <v>6.0812932716643613E-2</v>
      </c>
      <c r="L16" s="139">
        <v>58334.687981000003</v>
      </c>
      <c r="M16" s="138">
        <v>5.2283799163278244E-2</v>
      </c>
      <c r="N16" s="139">
        <v>58099.244791999998</v>
      </c>
      <c r="O16" s="138">
        <v>4.7372023577683497E-2</v>
      </c>
      <c r="P16" s="139">
        <v>52667.616109696362</v>
      </c>
      <c r="Q16" s="138">
        <v>4.201411398198425E-2</v>
      </c>
      <c r="R16" s="139">
        <v>47375.671262222335</v>
      </c>
      <c r="S16" s="138">
        <v>3.7038004695882656E-2</v>
      </c>
      <c r="T16" s="139">
        <v>38495.787438421808</v>
      </c>
      <c r="U16" s="138">
        <v>2.8934597164362252E-2</v>
      </c>
      <c r="V16" s="139">
        <v>28603.418327285133</v>
      </c>
      <c r="W16" s="138">
        <v>2.7248844755961101E-2</v>
      </c>
      <c r="X16" s="139">
        <v>28907.829872806535</v>
      </c>
      <c r="Y16" s="138">
        <v>3.0358947773217404E-2</v>
      </c>
      <c r="Z16" s="139">
        <v>32352.428418606734</v>
      </c>
      <c r="AA16" s="138">
        <v>2.9563379155614262E-2</v>
      </c>
      <c r="AB16" s="139">
        <v>28865.168582249753</v>
      </c>
      <c r="AC16" s="138">
        <v>1</v>
      </c>
      <c r="AD16" s="139">
        <v>27387.665984243282</v>
      </c>
      <c r="AE16" s="138">
        <v>1</v>
      </c>
    </row>
    <row r="17" spans="1:33" ht="15" customHeight="1">
      <c r="A17" s="113" t="s">
        <v>74</v>
      </c>
      <c r="B17" s="139">
        <v>19510.21145009949</v>
      </c>
      <c r="C17" s="138">
        <v>2.7139409699707281E-2</v>
      </c>
      <c r="D17" s="139">
        <v>22306.770225994289</v>
      </c>
      <c r="E17" s="138">
        <v>2.717113248817192E-2</v>
      </c>
      <c r="F17" s="139">
        <v>25580.079544140226</v>
      </c>
      <c r="G17" s="138">
        <v>2.7957855722204571E-2</v>
      </c>
      <c r="H17" s="139">
        <v>28118.534062420105</v>
      </c>
      <c r="I17" s="138">
        <v>2.8418337422854389E-2</v>
      </c>
      <c r="J17" s="139">
        <v>30878.969945372479</v>
      </c>
      <c r="K17" s="138">
        <v>2.9208667805320668E-2</v>
      </c>
      <c r="L17" s="139">
        <v>31653.054386246054</v>
      </c>
      <c r="M17" s="138">
        <v>2.8369774412333151E-2</v>
      </c>
      <c r="N17" s="139">
        <v>37524.086137599967</v>
      </c>
      <c r="O17" s="138">
        <v>3.0595783122574743E-2</v>
      </c>
      <c r="P17" s="139">
        <v>38407.211931851663</v>
      </c>
      <c r="Q17" s="138">
        <v>3.0638276402602572E-2</v>
      </c>
      <c r="R17" s="139">
        <v>39577.925327618919</v>
      </c>
      <c r="S17" s="138">
        <v>3.0941775495359591E-2</v>
      </c>
      <c r="T17" s="139">
        <v>40296.257427462973</v>
      </c>
      <c r="U17" s="138">
        <v>3.0287884817531131E-2</v>
      </c>
      <c r="V17" s="139">
        <v>17255.260725240183</v>
      </c>
      <c r="W17" s="138">
        <v>1.6438102444461564E-2</v>
      </c>
      <c r="X17" s="139">
        <v>15945.471030660512</v>
      </c>
      <c r="Y17" s="138">
        <v>1.6745903250750507E-2</v>
      </c>
      <c r="Z17" s="139">
        <v>20107.36571604625</v>
      </c>
      <c r="AA17" s="138">
        <v>1.8373943025006292E-2</v>
      </c>
      <c r="AB17" s="139" t="s">
        <v>40</v>
      </c>
      <c r="AC17" s="138" t="s">
        <v>40</v>
      </c>
      <c r="AD17" s="139" t="s">
        <v>40</v>
      </c>
      <c r="AE17" s="138" t="s">
        <v>40</v>
      </c>
    </row>
    <row r="18" spans="1:33" ht="15" customHeight="1">
      <c r="A18" s="113" t="s">
        <v>33</v>
      </c>
      <c r="B18" s="139">
        <v>9126.0643158974526</v>
      </c>
      <c r="C18" s="138">
        <v>1.2694685500897368E-2</v>
      </c>
      <c r="D18" s="139">
        <v>10149.729917116249</v>
      </c>
      <c r="E18" s="138">
        <v>1.2363047339581199E-2</v>
      </c>
      <c r="F18" s="139">
        <v>12086.298480049019</v>
      </c>
      <c r="G18" s="138">
        <v>1.3209770850697654E-2</v>
      </c>
      <c r="H18" s="139">
        <v>13631.198285726447</v>
      </c>
      <c r="I18" s="138">
        <v>1.3776535842931059E-2</v>
      </c>
      <c r="J18" s="139">
        <v>15302.474859562615</v>
      </c>
      <c r="K18" s="138">
        <v>1.4474734926811171E-2</v>
      </c>
      <c r="L18" s="139">
        <v>16163.273924195357</v>
      </c>
      <c r="M18" s="138">
        <v>1.4486704170748793E-2</v>
      </c>
      <c r="N18" s="139">
        <v>17569.969760278927</v>
      </c>
      <c r="O18" s="138">
        <v>1.4325918085904736E-2</v>
      </c>
      <c r="P18" s="139">
        <v>18507.515444332083</v>
      </c>
      <c r="Q18" s="138">
        <v>1.4763851505675919E-2</v>
      </c>
      <c r="R18" s="139">
        <v>20693.96056081885</v>
      </c>
      <c r="S18" s="138">
        <v>1.6178409466447004E-2</v>
      </c>
      <c r="T18" s="139">
        <v>20059.084318195557</v>
      </c>
      <c r="U18" s="138">
        <v>1.5077013950198571E-2</v>
      </c>
      <c r="V18" s="139">
        <v>9307.5697712902947</v>
      </c>
      <c r="W18" s="138">
        <v>8.8667907049149453E-3</v>
      </c>
      <c r="X18" s="139">
        <v>7673.9851961136919</v>
      </c>
      <c r="Y18" s="138">
        <v>8.0592046101812982E-3</v>
      </c>
      <c r="Z18" s="139" t="s">
        <v>40</v>
      </c>
      <c r="AA18" s="138" t="s">
        <v>40</v>
      </c>
      <c r="AB18" s="139" t="s">
        <v>40</v>
      </c>
      <c r="AC18" s="138" t="s">
        <v>40</v>
      </c>
      <c r="AD18" s="139" t="s">
        <v>40</v>
      </c>
      <c r="AE18" s="138" t="s">
        <v>40</v>
      </c>
    </row>
    <row r="19" spans="1:33" ht="15" customHeight="1">
      <c r="A19" s="140" t="s">
        <v>5</v>
      </c>
      <c r="B19" s="141">
        <v>718888.57075288275</v>
      </c>
      <c r="C19" s="120">
        <v>0.99999999999999989</v>
      </c>
      <c r="D19" s="141">
        <v>820973.14993053104</v>
      </c>
      <c r="E19" s="120">
        <v>0.99999999999999978</v>
      </c>
      <c r="F19" s="141">
        <v>914951.41109209321</v>
      </c>
      <c r="G19" s="120">
        <v>0.99999999999999978</v>
      </c>
      <c r="H19" s="158">
        <v>989450.35538239556</v>
      </c>
      <c r="I19" s="120">
        <v>0.99999999999999978</v>
      </c>
      <c r="J19" s="158">
        <v>1057185.153091698</v>
      </c>
      <c r="K19" s="120">
        <v>1</v>
      </c>
      <c r="L19" s="158">
        <v>1115731.6207803742</v>
      </c>
      <c r="M19" s="120">
        <v>0.99999999999999989</v>
      </c>
      <c r="N19" s="158">
        <v>1226446.3369761978</v>
      </c>
      <c r="O19" s="120">
        <v>1</v>
      </c>
      <c r="P19" s="158">
        <v>1253569.6012125916</v>
      </c>
      <c r="Q19" s="120">
        <v>1</v>
      </c>
      <c r="R19" s="159">
        <v>1279109.7050508466</v>
      </c>
      <c r="S19" s="120">
        <v>1.0000000000000002</v>
      </c>
      <c r="T19" s="158">
        <v>1330441.4511025487</v>
      </c>
      <c r="U19" s="120">
        <v>0.99999999999999989</v>
      </c>
      <c r="V19" s="159">
        <v>1049711.229355061</v>
      </c>
      <c r="W19" s="120">
        <v>1</v>
      </c>
      <c r="X19" s="159">
        <v>952201.31108460086</v>
      </c>
      <c r="Y19" s="120">
        <v>0.99999999999999989</v>
      </c>
      <c r="Z19" s="159">
        <v>1094341.355509856</v>
      </c>
      <c r="AA19" s="120">
        <v>1.0000000000000002</v>
      </c>
      <c r="AB19" s="159">
        <v>28865.168582249753</v>
      </c>
      <c r="AC19" s="120">
        <v>1</v>
      </c>
      <c r="AD19" s="159">
        <v>27387.665984243282</v>
      </c>
      <c r="AE19" s="120">
        <v>1</v>
      </c>
    </row>
    <row r="20" spans="1:33" ht="15" customHeight="1">
      <c r="B20" s="59"/>
      <c r="C20" s="59"/>
      <c r="D20" s="59"/>
      <c r="E20" s="59"/>
      <c r="F20" s="62"/>
      <c r="G20" s="1"/>
      <c r="L20" s="62"/>
      <c r="R20" s="107"/>
      <c r="T20" s="80"/>
      <c r="V20" s="198"/>
      <c r="W20" s="196"/>
      <c r="X20" s="198"/>
      <c r="Y20" s="196"/>
      <c r="Z20" s="198"/>
      <c r="AA20" s="196"/>
      <c r="AB20" s="198"/>
      <c r="AC20" s="196"/>
      <c r="AD20" s="198"/>
      <c r="AE20" s="196"/>
    </row>
    <row r="21" spans="1:33" ht="15" customHeight="1">
      <c r="A21" s="19" t="s">
        <v>83</v>
      </c>
      <c r="L21" s="77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G21" s="19" t="s">
        <v>83</v>
      </c>
    </row>
    <row r="22" spans="1:33" ht="15" customHeight="1">
      <c r="A22" s="1"/>
      <c r="C22" s="1"/>
      <c r="D22" s="1"/>
      <c r="E22" s="1"/>
      <c r="F22" s="1"/>
      <c r="G22" s="1"/>
      <c r="L22" s="80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</row>
    <row r="23" spans="1:33" ht="15" customHeight="1">
      <c r="A23" s="1"/>
      <c r="C23" s="1"/>
      <c r="D23" s="1"/>
      <c r="E23" s="1"/>
      <c r="F23" s="1"/>
      <c r="G23" s="1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</row>
    <row r="24" spans="1:33" ht="15" customHeight="1">
      <c r="A24" s="2" t="s">
        <v>0</v>
      </c>
      <c r="B24" s="1"/>
      <c r="C24" s="1"/>
      <c r="D24" s="1"/>
      <c r="E24" s="1"/>
      <c r="F24" s="1"/>
      <c r="G24" s="1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</row>
    <row r="25" spans="1:33" ht="15" customHeight="1">
      <c r="A25" s="3" t="s">
        <v>89</v>
      </c>
      <c r="B25" s="1"/>
      <c r="C25" s="4"/>
      <c r="D25" s="1"/>
      <c r="E25" s="4"/>
      <c r="F25" s="1"/>
      <c r="G25" s="4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</row>
    <row r="26" spans="1:33" ht="15" customHeight="1">
      <c r="A26" s="112" t="s">
        <v>113</v>
      </c>
      <c r="B26" s="1"/>
      <c r="C26" s="1"/>
      <c r="D26" s="1"/>
      <c r="E26" s="1"/>
      <c r="F26" s="1"/>
      <c r="G26" s="1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</row>
    <row r="27" spans="1:33" ht="15" customHeight="1">
      <c r="A27" s="1"/>
      <c r="B27" s="1"/>
      <c r="C27" s="1"/>
      <c r="D27" s="1"/>
      <c r="E27" s="1"/>
      <c r="F27" s="1"/>
      <c r="G27" s="1"/>
      <c r="L27" s="29"/>
      <c r="M27" s="29"/>
      <c r="N27" s="29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29"/>
    </row>
    <row r="28" spans="1:33" ht="15" customHeight="1">
      <c r="A28" s="5" t="s">
        <v>30</v>
      </c>
      <c r="B28" s="1"/>
      <c r="C28" s="1"/>
      <c r="D28" s="13"/>
      <c r="E28" s="1"/>
      <c r="F28" s="1"/>
      <c r="G28" s="1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30"/>
    </row>
    <row r="29" spans="1:33" ht="15" customHeight="1">
      <c r="A29" s="125" t="s">
        <v>8</v>
      </c>
      <c r="B29" s="125">
        <v>2010</v>
      </c>
      <c r="C29" s="160" t="s">
        <v>11</v>
      </c>
      <c r="D29" s="126">
        <v>2011</v>
      </c>
      <c r="E29" s="160" t="s">
        <v>11</v>
      </c>
      <c r="F29" s="126">
        <v>2012</v>
      </c>
      <c r="G29" s="160" t="s">
        <v>11</v>
      </c>
      <c r="H29" s="126">
        <v>2013</v>
      </c>
      <c r="I29" s="160" t="s">
        <v>11</v>
      </c>
      <c r="J29" s="126">
        <v>2014</v>
      </c>
      <c r="K29" s="160" t="s">
        <v>11</v>
      </c>
      <c r="L29" s="126">
        <v>2015</v>
      </c>
      <c r="M29" s="126" t="s">
        <v>11</v>
      </c>
      <c r="N29" s="126">
        <v>2016</v>
      </c>
      <c r="O29" s="126" t="s">
        <v>11</v>
      </c>
      <c r="P29" s="126">
        <v>2017</v>
      </c>
      <c r="Q29" s="126" t="s">
        <v>11</v>
      </c>
      <c r="R29" s="126">
        <v>2018</v>
      </c>
      <c r="S29" s="126" t="s">
        <v>11</v>
      </c>
      <c r="T29" s="126">
        <v>2019</v>
      </c>
      <c r="U29" s="126" t="s">
        <v>11</v>
      </c>
      <c r="V29" s="126">
        <v>2020</v>
      </c>
      <c r="W29" s="126" t="s">
        <v>11</v>
      </c>
      <c r="X29" s="126">
        <v>2021</v>
      </c>
      <c r="Y29" s="126" t="s">
        <v>11</v>
      </c>
      <c r="Z29" s="126">
        <v>2022</v>
      </c>
      <c r="AA29" s="126" t="s">
        <v>11</v>
      </c>
      <c r="AB29" s="126">
        <v>2023</v>
      </c>
      <c r="AC29" s="126" t="s">
        <v>11</v>
      </c>
      <c r="AD29" s="126">
        <v>2024</v>
      </c>
      <c r="AE29" s="126" t="s">
        <v>11</v>
      </c>
      <c r="AF29" s="31"/>
    </row>
    <row r="30" spans="1:33" s="30" customFormat="1" ht="15" customHeight="1">
      <c r="A30" s="127" t="s">
        <v>16</v>
      </c>
      <c r="B30" s="144">
        <v>278377.30294137937</v>
      </c>
      <c r="C30" s="145">
        <v>0.3872328957043209</v>
      </c>
      <c r="D30" s="144">
        <v>309640.89825061779</v>
      </c>
      <c r="E30" s="145">
        <v>0.37716324617536995</v>
      </c>
      <c r="F30" s="144">
        <v>346198.22809624358</v>
      </c>
      <c r="G30" s="145">
        <v>0.37837881214153068</v>
      </c>
      <c r="H30" s="144">
        <v>372182.99404784827</v>
      </c>
      <c r="I30" s="145">
        <v>0.37615125612240513</v>
      </c>
      <c r="J30" s="144">
        <v>370605.0062697322</v>
      </c>
      <c r="K30" s="145">
        <v>0.35055827750315249</v>
      </c>
      <c r="L30" s="144">
        <v>390786.70544169494</v>
      </c>
      <c r="M30" s="145">
        <v>0.3502515283813214</v>
      </c>
      <c r="N30" s="144">
        <v>435311.11695065827</v>
      </c>
      <c r="O30" s="145">
        <v>0.35493694573210383</v>
      </c>
      <c r="P30" s="144">
        <v>419750.22213493899</v>
      </c>
      <c r="Q30" s="145">
        <v>0.33484397015443745</v>
      </c>
      <c r="R30" s="144">
        <v>413735.14741910301</v>
      </c>
      <c r="S30" s="145">
        <v>0.32345556114958601</v>
      </c>
      <c r="T30" s="144">
        <v>439222.55940382899</v>
      </c>
      <c r="U30" s="145">
        <v>0.33013294875910648</v>
      </c>
      <c r="V30" s="161">
        <v>379647.16364415974</v>
      </c>
      <c r="W30" s="128">
        <v>0.36166819314433141</v>
      </c>
      <c r="X30" s="161">
        <v>471113.94439774979</v>
      </c>
      <c r="Y30" s="128">
        <v>0.49476296547116644</v>
      </c>
      <c r="Z30" s="161">
        <v>546817.76162511925</v>
      </c>
      <c r="AA30" s="128">
        <v>0.49967750818514545</v>
      </c>
      <c r="AB30" s="161" t="s">
        <v>40</v>
      </c>
      <c r="AC30" s="128" t="s">
        <v>40</v>
      </c>
      <c r="AD30" s="161" t="s">
        <v>40</v>
      </c>
      <c r="AE30" s="128" t="s">
        <v>40</v>
      </c>
      <c r="AF30" s="42"/>
    </row>
    <row r="31" spans="1:33" ht="15" customHeight="1">
      <c r="A31" s="116" t="s">
        <v>103</v>
      </c>
      <c r="B31" s="146">
        <v>206537.99895650728</v>
      </c>
      <c r="C31" s="147">
        <v>0.2873018258451413</v>
      </c>
      <c r="D31" s="146">
        <v>242282.25428041595</v>
      </c>
      <c r="E31" s="147">
        <v>0.29511592955374649</v>
      </c>
      <c r="F31" s="146">
        <v>268042.18932093901</v>
      </c>
      <c r="G31" s="147">
        <v>0.29295784024312477</v>
      </c>
      <c r="H31" s="146">
        <v>275171.36117308121</v>
      </c>
      <c r="I31" s="147">
        <v>0.27810527296918802</v>
      </c>
      <c r="J31" s="146">
        <v>281473.26412334631</v>
      </c>
      <c r="K31" s="147">
        <v>0.26624784059839318</v>
      </c>
      <c r="L31" s="146">
        <v>296801.19722027093</v>
      </c>
      <c r="M31" s="147">
        <v>0.26601486566516758</v>
      </c>
      <c r="N31" s="146">
        <v>330617.33901161439</v>
      </c>
      <c r="O31" s="147">
        <v>0.26957342448977517</v>
      </c>
      <c r="P31" s="146">
        <v>318798.89138580777</v>
      </c>
      <c r="Q31" s="147">
        <v>0.2543128766663057</v>
      </c>
      <c r="R31" s="146">
        <v>314230.46223463782</v>
      </c>
      <c r="S31" s="147">
        <v>0.24566341807417266</v>
      </c>
      <c r="T31" s="146">
        <v>333588.0664872257</v>
      </c>
      <c r="U31" s="147">
        <v>0.25073487165540304</v>
      </c>
      <c r="V31" s="146">
        <v>325956.34366464824</v>
      </c>
      <c r="W31" s="129">
        <v>0.31052001212268132</v>
      </c>
      <c r="X31" s="146">
        <v>401979.78326718695</v>
      </c>
      <c r="Y31" s="129">
        <v>0.42215840136715793</v>
      </c>
      <c r="Z31" s="146">
        <v>466610.18356892897</v>
      </c>
      <c r="AA31" s="129">
        <v>0.42638449257136435</v>
      </c>
      <c r="AB31" s="146" t="s">
        <v>40</v>
      </c>
      <c r="AC31" s="129" t="s">
        <v>40</v>
      </c>
      <c r="AD31" s="146" t="s">
        <v>40</v>
      </c>
      <c r="AE31" s="129" t="s">
        <v>40</v>
      </c>
      <c r="AF31" s="31"/>
    </row>
    <row r="32" spans="1:33" ht="15" customHeight="1">
      <c r="A32" s="116" t="s">
        <v>34</v>
      </c>
      <c r="B32" s="148">
        <v>71839.303984872095</v>
      </c>
      <c r="C32" s="147">
        <v>9.9931069859179586E-2</v>
      </c>
      <c r="D32" s="148">
        <v>67358.64397020184</v>
      </c>
      <c r="E32" s="147">
        <v>8.204731662162347E-2</v>
      </c>
      <c r="F32" s="148">
        <v>78156.038775304594</v>
      </c>
      <c r="G32" s="147">
        <v>8.5420971898405987E-2</v>
      </c>
      <c r="H32" s="148">
        <v>97011.632874767078</v>
      </c>
      <c r="I32" s="147">
        <v>9.8045983153217151E-2</v>
      </c>
      <c r="J32" s="148">
        <v>89131.742146385877</v>
      </c>
      <c r="K32" s="147">
        <v>8.4310436904759284E-2</v>
      </c>
      <c r="L32" s="148">
        <v>93985.508221423996</v>
      </c>
      <c r="M32" s="147">
        <v>8.4236662716153807E-2</v>
      </c>
      <c r="N32" s="148">
        <v>104693.77793904387</v>
      </c>
      <c r="O32" s="147">
        <v>8.5363521242328683E-2</v>
      </c>
      <c r="P32" s="148">
        <v>100951.3307491312</v>
      </c>
      <c r="Q32" s="147">
        <v>8.0531093488131728E-2</v>
      </c>
      <c r="R32" s="148">
        <v>99504.685184465168</v>
      </c>
      <c r="S32" s="147">
        <v>7.7792143075413309E-2</v>
      </c>
      <c r="T32" s="148">
        <v>105634.49291660328</v>
      </c>
      <c r="U32" s="147">
        <v>7.939807710370346E-2</v>
      </c>
      <c r="V32" s="162">
        <v>53690.819979511507</v>
      </c>
      <c r="W32" s="129">
        <v>5.1148181021650085E-2</v>
      </c>
      <c r="X32" s="162">
        <v>69134.161130562861</v>
      </c>
      <c r="Y32" s="129">
        <v>7.260456410400852E-2</v>
      </c>
      <c r="Z32" s="162">
        <v>80207.578056190294</v>
      </c>
      <c r="AA32" s="129">
        <v>7.329301561378114E-2</v>
      </c>
      <c r="AB32" s="162" t="s">
        <v>40</v>
      </c>
      <c r="AC32" s="129" t="s">
        <v>40</v>
      </c>
      <c r="AD32" s="162" t="s">
        <v>40</v>
      </c>
      <c r="AE32" s="129" t="s">
        <v>40</v>
      </c>
    </row>
    <row r="33" spans="1:31" s="30" customFormat="1" ht="15" customHeight="1">
      <c r="A33" s="127" t="s">
        <v>15</v>
      </c>
      <c r="B33" s="149">
        <v>186506.34925942752</v>
      </c>
      <c r="C33" s="145">
        <v>0.25943707668644922</v>
      </c>
      <c r="D33" s="149">
        <v>205526.74116627377</v>
      </c>
      <c r="E33" s="145">
        <v>0.25034526547386476</v>
      </c>
      <c r="F33" s="149">
        <v>222624.24626761445</v>
      </c>
      <c r="G33" s="145">
        <v>0.24331810800957004</v>
      </c>
      <c r="H33" s="149">
        <v>237451.70211487968</v>
      </c>
      <c r="I33" s="145">
        <v>0.23998344214360415</v>
      </c>
      <c r="J33" s="149">
        <v>277016.51128613227</v>
      </c>
      <c r="K33" s="145">
        <v>0.2620321619879053</v>
      </c>
      <c r="L33" s="149">
        <v>293796.20390813414</v>
      </c>
      <c r="M33" s="145">
        <v>0.26332157163623704</v>
      </c>
      <c r="N33" s="149">
        <v>327989.36153137288</v>
      </c>
      <c r="O33" s="145">
        <v>0.2674306666690614</v>
      </c>
      <c r="P33" s="149">
        <v>359146.79916305305</v>
      </c>
      <c r="Q33" s="145">
        <v>0.28649928876358077</v>
      </c>
      <c r="R33" s="149">
        <v>364271.40095343877</v>
      </c>
      <c r="S33" s="145">
        <v>0.28478511226600256</v>
      </c>
      <c r="T33" s="149">
        <v>385758.37016600254</v>
      </c>
      <c r="U33" s="145">
        <v>0.28994764846383969</v>
      </c>
      <c r="V33" s="149">
        <v>283204.90596382227</v>
      </c>
      <c r="W33" s="128">
        <v>0.26979315648344776</v>
      </c>
      <c r="X33" s="149">
        <v>285651.91363228759</v>
      </c>
      <c r="Y33" s="128">
        <v>0.29999109464249424</v>
      </c>
      <c r="Z33" s="149">
        <v>363169.79941387952</v>
      </c>
      <c r="AA33" s="128">
        <v>0.3318615325879537</v>
      </c>
      <c r="AB33" s="149" t="s">
        <v>40</v>
      </c>
      <c r="AC33" s="128" t="s">
        <v>40</v>
      </c>
      <c r="AD33" s="149" t="s">
        <v>40</v>
      </c>
      <c r="AE33" s="128" t="s">
        <v>40</v>
      </c>
    </row>
    <row r="34" spans="1:31" ht="15" customHeight="1">
      <c r="A34" s="40" t="s">
        <v>104</v>
      </c>
      <c r="B34" s="146">
        <v>120828.579437493</v>
      </c>
      <c r="C34" s="147">
        <v>0.16807692367532118</v>
      </c>
      <c r="D34" s="146">
        <v>132604.86145291012</v>
      </c>
      <c r="E34" s="147">
        <v>0.16152155702550181</v>
      </c>
      <c r="F34" s="146">
        <v>143591.92210284114</v>
      </c>
      <c r="G34" s="147">
        <v>0.15693939630242079</v>
      </c>
      <c r="H34" s="146">
        <v>149366.90327580416</v>
      </c>
      <c r="I34" s="147">
        <v>0.15095947205767379</v>
      </c>
      <c r="J34" s="146">
        <v>180409.94742114216</v>
      </c>
      <c r="K34" s="147">
        <v>0.17065123066999202</v>
      </c>
      <c r="L34" s="146">
        <v>189430.44479219918</v>
      </c>
      <c r="M34" s="147">
        <v>0.16978137149120698</v>
      </c>
      <c r="N34" s="151">
        <v>221155.98433482001</v>
      </c>
      <c r="O34" s="147">
        <v>0.18032259355112093</v>
      </c>
      <c r="P34" s="146">
        <v>228838.59676384385</v>
      </c>
      <c r="Q34" s="147">
        <v>0.18254957406631894</v>
      </c>
      <c r="R34" s="146">
        <v>235037.80201378406</v>
      </c>
      <c r="S34" s="147">
        <v>0.18375108959433697</v>
      </c>
      <c r="T34" s="146">
        <v>248931.43689412248</v>
      </c>
      <c r="U34" s="147">
        <v>0.18710439056737954</v>
      </c>
      <c r="V34" s="146">
        <v>210371.30772124988</v>
      </c>
      <c r="W34" s="129">
        <v>0.20040874274585144</v>
      </c>
      <c r="X34" s="146">
        <v>210637.65155208082</v>
      </c>
      <c r="Y34" s="129">
        <v>0.22121125974102565</v>
      </c>
      <c r="Z34" s="146">
        <v>255482.40756751879</v>
      </c>
      <c r="AA34" s="129">
        <v>0.23345769241123943</v>
      </c>
      <c r="AB34" s="146" t="s">
        <v>40</v>
      </c>
      <c r="AC34" s="129" t="s">
        <v>40</v>
      </c>
      <c r="AD34" s="146" t="s">
        <v>40</v>
      </c>
      <c r="AE34" s="129" t="s">
        <v>40</v>
      </c>
    </row>
    <row r="35" spans="1:31" ht="15" customHeight="1">
      <c r="A35" s="40" t="s">
        <v>105</v>
      </c>
      <c r="B35" s="146">
        <v>40541.672383397679</v>
      </c>
      <c r="C35" s="147">
        <v>5.639493244542601E-2</v>
      </c>
      <c r="D35" s="146">
        <v>44863.01243286414</v>
      </c>
      <c r="E35" s="147">
        <v>5.4646138471958983E-2</v>
      </c>
      <c r="F35" s="146">
        <v>49872.052019586466</v>
      </c>
      <c r="G35" s="147">
        <v>5.4507869396101367E-2</v>
      </c>
      <c r="H35" s="146">
        <v>56373.718183249584</v>
      </c>
      <c r="I35" s="147">
        <v>5.6974781884294418E-2</v>
      </c>
      <c r="J35" s="146">
        <v>62934.183261389779</v>
      </c>
      <c r="K35" s="147">
        <v>5.9529953743051672E-2</v>
      </c>
      <c r="L35" s="151">
        <v>66272.65297347556</v>
      </c>
      <c r="M35" s="147">
        <v>5.9398381957770988E-2</v>
      </c>
      <c r="N35" s="151">
        <v>66871.629495664543</v>
      </c>
      <c r="O35" s="147">
        <v>5.4524708892307899E-2</v>
      </c>
      <c r="P35" s="146">
        <v>89321.285806112428</v>
      </c>
      <c r="Q35" s="147">
        <v>7.1253551234579229E-2</v>
      </c>
      <c r="R35" s="146">
        <v>90122.391369205405</v>
      </c>
      <c r="S35" s="147">
        <v>7.0457124211736707E-2</v>
      </c>
      <c r="T35" s="146">
        <v>94059.398233569227</v>
      </c>
      <c r="U35" s="147">
        <v>7.0697886145701008E-2</v>
      </c>
      <c r="V35" s="146">
        <v>52905.871490574806</v>
      </c>
      <c r="W35" s="129">
        <v>5.040040537918223E-2</v>
      </c>
      <c r="X35" s="146">
        <v>51106.350096639995</v>
      </c>
      <c r="Y35" s="129">
        <v>5.3671791355157372E-2</v>
      </c>
      <c r="Z35" s="146">
        <v>77127.468759480005</v>
      </c>
      <c r="AA35" s="129">
        <v>7.0478437437417454E-2</v>
      </c>
      <c r="AB35" s="146" t="s">
        <v>40</v>
      </c>
      <c r="AC35" s="129" t="s">
        <v>40</v>
      </c>
      <c r="AD35" s="146" t="s">
        <v>40</v>
      </c>
      <c r="AE35" s="129" t="s">
        <v>40</v>
      </c>
    </row>
    <row r="36" spans="1:31" ht="15" customHeight="1">
      <c r="A36" s="40" t="s">
        <v>106</v>
      </c>
      <c r="B36" s="146">
        <v>13694.5067862662</v>
      </c>
      <c r="C36" s="147">
        <v>1.9049554191582319E-2</v>
      </c>
      <c r="D36" s="146">
        <v>16252.331457324912</v>
      </c>
      <c r="E36" s="147">
        <v>1.979642264634373E-2</v>
      </c>
      <c r="F36" s="146">
        <v>16810.1379354975</v>
      </c>
      <c r="G36" s="147">
        <v>1.8372711087939399E-2</v>
      </c>
      <c r="H36" s="146">
        <v>18192.477888202113</v>
      </c>
      <c r="I36" s="147">
        <v>1.838644838443786E-2</v>
      </c>
      <c r="J36" s="146">
        <v>18412.81899168067</v>
      </c>
      <c r="K36" s="147">
        <v>1.7416834636613157E-2</v>
      </c>
      <c r="L36" s="146">
        <v>22329.234475922338</v>
      </c>
      <c r="M36" s="147">
        <v>2.0013087430743103E-2</v>
      </c>
      <c r="N36" s="151">
        <v>23309.315652790108</v>
      </c>
      <c r="O36" s="147">
        <v>1.9005573215913549E-2</v>
      </c>
      <c r="P36" s="146">
        <v>23407.201281419955</v>
      </c>
      <c r="Q36" s="147">
        <v>1.8672438497852786E-2</v>
      </c>
      <c r="R36" s="146">
        <v>22104.898785530175</v>
      </c>
      <c r="S36" s="147">
        <v>1.7281472181974782E-2</v>
      </c>
      <c r="T36" s="146">
        <v>25450.986321219862</v>
      </c>
      <c r="U36" s="147">
        <v>1.9129730436561791E-2</v>
      </c>
      <c r="V36" s="146">
        <v>6069.1334882296896</v>
      </c>
      <c r="W36" s="129">
        <v>5.7817172175613904E-3</v>
      </c>
      <c r="X36" s="146">
        <v>10366.590935955934</v>
      </c>
      <c r="Y36" s="129">
        <v>1.0886974020386415E-2</v>
      </c>
      <c r="Z36" s="146">
        <v>16132.458529890147</v>
      </c>
      <c r="AA36" s="129">
        <v>1.4741706003035954E-2</v>
      </c>
      <c r="AB36" s="146" t="s">
        <v>40</v>
      </c>
      <c r="AC36" s="129" t="s">
        <v>40</v>
      </c>
      <c r="AD36" s="146" t="s">
        <v>40</v>
      </c>
      <c r="AE36" s="129" t="s">
        <v>40</v>
      </c>
    </row>
    <row r="37" spans="1:31" ht="15" customHeight="1">
      <c r="A37" s="40" t="s">
        <v>71</v>
      </c>
      <c r="B37" s="146">
        <v>10142.684817645561</v>
      </c>
      <c r="C37" s="147">
        <v>1.4108841384170647E-2</v>
      </c>
      <c r="D37" s="146">
        <v>10463.742018036115</v>
      </c>
      <c r="E37" s="147">
        <v>1.2745535001871297E-2</v>
      </c>
      <c r="F37" s="146">
        <v>10832.922798423951</v>
      </c>
      <c r="G37" s="147">
        <v>1.1839888618231311E-2</v>
      </c>
      <c r="H37" s="146">
        <v>11807.804175697926</v>
      </c>
      <c r="I37" s="147">
        <v>1.1933700474678724E-2</v>
      </c>
      <c r="J37" s="146">
        <v>13009.747319328775</v>
      </c>
      <c r="K37" s="147">
        <v>1.2306025374346453E-2</v>
      </c>
      <c r="L37" s="146">
        <v>13149.109379031299</v>
      </c>
      <c r="M37" s="147">
        <v>1.1785190214322725E-2</v>
      </c>
      <c r="N37" s="38">
        <v>13722.357750332098</v>
      </c>
      <c r="O37" s="147">
        <v>1.1188714366553172E-2</v>
      </c>
      <c r="P37" s="146">
        <v>14242.065384633906</v>
      </c>
      <c r="Q37" s="147">
        <v>1.1361208321306932E-2</v>
      </c>
      <c r="R37" s="146">
        <v>13606.945422308288</v>
      </c>
      <c r="S37" s="147">
        <v>1.0637825175259219E-2</v>
      </c>
      <c r="T37" s="146">
        <v>13589.095104082893</v>
      </c>
      <c r="U37" s="147">
        <v>1.0213974536663367E-2</v>
      </c>
      <c r="V37" s="146">
        <v>10123.187541586693</v>
      </c>
      <c r="W37" s="129">
        <v>9.6437832219879605E-3</v>
      </c>
      <c r="X37" s="146">
        <v>9763.7588985596649</v>
      </c>
      <c r="Y37" s="129">
        <v>1.025388096498029E-2</v>
      </c>
      <c r="Z37" s="146">
        <v>10481.490045599967</v>
      </c>
      <c r="AA37" s="129">
        <v>9.5778981510907246E-3</v>
      </c>
      <c r="AB37" s="146" t="s">
        <v>40</v>
      </c>
      <c r="AC37" s="129" t="s">
        <v>40</v>
      </c>
      <c r="AD37" s="146" t="s">
        <v>40</v>
      </c>
      <c r="AE37" s="129" t="s">
        <v>40</v>
      </c>
    </row>
    <row r="38" spans="1:31" ht="15" customHeight="1">
      <c r="A38" s="40" t="s">
        <v>72</v>
      </c>
      <c r="B38" s="146">
        <v>1298.9058346251056</v>
      </c>
      <c r="C38" s="147">
        <v>1.8068249899491076E-3</v>
      </c>
      <c r="D38" s="146">
        <v>1342.7938051384995</v>
      </c>
      <c r="E38" s="147">
        <v>1.6356123281889593E-3</v>
      </c>
      <c r="F38" s="146">
        <v>1517.2114112653858</v>
      </c>
      <c r="G38" s="147">
        <v>1.65824260487716E-3</v>
      </c>
      <c r="H38" s="146">
        <v>1710.7985919258847</v>
      </c>
      <c r="I38" s="147">
        <v>1.7290393425193199E-3</v>
      </c>
      <c r="J38" s="146">
        <v>2249.8142925908901</v>
      </c>
      <c r="K38" s="147">
        <v>2.1281175639020215E-3</v>
      </c>
      <c r="L38" s="146">
        <v>2614.7622875057532</v>
      </c>
      <c r="M38" s="147">
        <v>2.3435405421932155E-3</v>
      </c>
      <c r="N38" s="38">
        <v>2930.0742977660975</v>
      </c>
      <c r="O38" s="147">
        <v>2.3890766431658092E-3</v>
      </c>
      <c r="P38" s="146">
        <v>3337.6499270429235</v>
      </c>
      <c r="Q38" s="147">
        <v>2.6625166435229274E-3</v>
      </c>
      <c r="R38" s="146">
        <v>3399.3633626107999</v>
      </c>
      <c r="S38" s="147">
        <v>2.6576011026948386E-3</v>
      </c>
      <c r="T38" s="146">
        <v>3727.4536130080401</v>
      </c>
      <c r="U38" s="147">
        <v>2.8016667775339274E-3</v>
      </c>
      <c r="V38" s="146">
        <v>3735.4057221811795</v>
      </c>
      <c r="W38" s="129">
        <v>3.558507918864696E-3</v>
      </c>
      <c r="X38" s="146">
        <v>3777.562149051194</v>
      </c>
      <c r="Y38" s="129">
        <v>3.9671885609445104E-3</v>
      </c>
      <c r="Z38" s="146">
        <v>3945.974511390541</v>
      </c>
      <c r="AA38" s="129">
        <v>3.6057985851700751E-3</v>
      </c>
      <c r="AB38" s="146" t="s">
        <v>40</v>
      </c>
      <c r="AC38" s="129" t="s">
        <v>40</v>
      </c>
      <c r="AD38" s="146" t="s">
        <v>40</v>
      </c>
      <c r="AE38" s="129" t="s">
        <v>40</v>
      </c>
    </row>
    <row r="39" spans="1:31" s="30" customFormat="1" ht="15" customHeight="1">
      <c r="A39" s="127" t="s">
        <v>17</v>
      </c>
      <c r="B39" s="149">
        <v>81539.529190956149</v>
      </c>
      <c r="C39" s="145">
        <v>0.11342443392243787</v>
      </c>
      <c r="D39" s="149">
        <v>118231.51083242802</v>
      </c>
      <c r="E39" s="145">
        <v>0.14401385823937421</v>
      </c>
      <c r="F39" s="149">
        <v>132566.11265632641</v>
      </c>
      <c r="G39" s="145">
        <v>0.14488869140940988</v>
      </c>
      <c r="H39" s="149">
        <v>156543.63734388788</v>
      </c>
      <c r="I39" s="145">
        <v>0.15821272537052961</v>
      </c>
      <c r="J39" s="149">
        <v>173054.61473189402</v>
      </c>
      <c r="K39" s="145">
        <v>0.16369376189762253</v>
      </c>
      <c r="L39" s="149">
        <v>189361.16642777517</v>
      </c>
      <c r="M39" s="145">
        <v>0.16971927917157231</v>
      </c>
      <c r="N39" s="149">
        <v>198278.02424251576</v>
      </c>
      <c r="O39" s="145">
        <v>0.16166873206321447</v>
      </c>
      <c r="P39" s="149">
        <v>210735.34014274657</v>
      </c>
      <c r="Q39" s="145">
        <v>0.16810820870169474</v>
      </c>
      <c r="R39" s="149">
        <v>215344.59969915473</v>
      </c>
      <c r="S39" s="145">
        <v>0.1683550666911674</v>
      </c>
      <c r="T39" s="149">
        <v>234484.96930893572</v>
      </c>
      <c r="U39" s="145">
        <v>0.17624598896450192</v>
      </c>
      <c r="V39" s="149">
        <v>176896.20250261115</v>
      </c>
      <c r="W39" s="128">
        <v>0.16851891982835659</v>
      </c>
      <c r="X39" s="149" t="s">
        <v>40</v>
      </c>
      <c r="Y39" s="128" t="s">
        <v>40</v>
      </c>
      <c r="Z39" s="149" t="s">
        <v>40</v>
      </c>
      <c r="AA39" s="128" t="s">
        <v>40</v>
      </c>
      <c r="AB39" s="149" t="s">
        <v>40</v>
      </c>
      <c r="AC39" s="128" t="s">
        <v>40</v>
      </c>
      <c r="AD39" s="149" t="s">
        <v>40</v>
      </c>
      <c r="AE39" s="128" t="s">
        <v>40</v>
      </c>
    </row>
    <row r="40" spans="1:31" ht="15" customHeight="1">
      <c r="A40" s="40" t="s">
        <v>25</v>
      </c>
      <c r="B40" s="146">
        <v>74146.505469343276</v>
      </c>
      <c r="C40" s="147">
        <v>0.10314047056234403</v>
      </c>
      <c r="D40" s="146">
        <v>109951.84595741642</v>
      </c>
      <c r="E40" s="147">
        <v>0.13392867472793757</v>
      </c>
      <c r="F40" s="146">
        <v>123668.63908925965</v>
      </c>
      <c r="G40" s="147">
        <v>0.13516416018381544</v>
      </c>
      <c r="H40" s="146">
        <v>146536.33536187717</v>
      </c>
      <c r="I40" s="147">
        <v>0.14809872427125953</v>
      </c>
      <c r="J40" s="146">
        <v>162905.12348334084</v>
      </c>
      <c r="K40" s="147">
        <v>0.15409327591002481</v>
      </c>
      <c r="L40" s="146">
        <v>178501.91828511638</v>
      </c>
      <c r="M40" s="147">
        <v>0.1599864294966088</v>
      </c>
      <c r="N40" s="146">
        <v>186895.46260519882</v>
      </c>
      <c r="O40" s="147">
        <v>0.15238780284997172</v>
      </c>
      <c r="P40" s="146">
        <v>198314.9002599786</v>
      </c>
      <c r="Q40" s="147">
        <v>0.15820015104717478</v>
      </c>
      <c r="R40" s="146">
        <v>202858.75628371054</v>
      </c>
      <c r="S40" s="147">
        <v>0.15859371208167528</v>
      </c>
      <c r="T40" s="146">
        <v>221271.29383161996</v>
      </c>
      <c r="U40" s="147">
        <v>0.16631419116433155</v>
      </c>
      <c r="V40" s="146">
        <v>165755.46711272563</v>
      </c>
      <c r="W40" s="129">
        <v>0.15790577682451318</v>
      </c>
      <c r="X40" s="146" t="s">
        <v>40</v>
      </c>
      <c r="Y40" s="129" t="s">
        <v>40</v>
      </c>
      <c r="Z40" s="146" t="s">
        <v>40</v>
      </c>
      <c r="AA40" s="129" t="s">
        <v>40</v>
      </c>
      <c r="AB40" s="146" t="s">
        <v>40</v>
      </c>
      <c r="AC40" s="129" t="s">
        <v>40</v>
      </c>
      <c r="AD40" s="146" t="s">
        <v>40</v>
      </c>
      <c r="AE40" s="129" t="s">
        <v>40</v>
      </c>
    </row>
    <row r="41" spans="1:31" ht="15" customHeight="1">
      <c r="A41" s="130" t="s">
        <v>19</v>
      </c>
      <c r="B41" s="150">
        <v>56409.411087924142</v>
      </c>
      <c r="C41" s="147">
        <v>7.8467530828661369E-2</v>
      </c>
      <c r="D41" s="150">
        <v>90331.286919258477</v>
      </c>
      <c r="E41" s="147">
        <v>0.11002952645516131</v>
      </c>
      <c r="F41" s="150">
        <v>101458.81154094294</v>
      </c>
      <c r="G41" s="147">
        <v>0.1108898355813681</v>
      </c>
      <c r="H41" s="150">
        <v>123071.6376862925</v>
      </c>
      <c r="I41" s="147">
        <v>0.12438384302639284</v>
      </c>
      <c r="J41" s="150">
        <v>138660.49964842806</v>
      </c>
      <c r="K41" s="147">
        <v>0.13116008983187163</v>
      </c>
      <c r="L41" s="150">
        <v>151874.25701239621</v>
      </c>
      <c r="M41" s="147">
        <v>0.13612077867450872</v>
      </c>
      <c r="N41" s="150">
        <v>158797.28733466988</v>
      </c>
      <c r="O41" s="147">
        <v>0.12947756664689009</v>
      </c>
      <c r="P41" s="150">
        <v>170669.4178183772</v>
      </c>
      <c r="Q41" s="147">
        <v>0.13614674259274223</v>
      </c>
      <c r="R41" s="150">
        <v>175964.94828732472</v>
      </c>
      <c r="S41" s="147">
        <v>0.13756830050814903</v>
      </c>
      <c r="T41" s="150">
        <v>188746.94486838483</v>
      </c>
      <c r="U41" s="147">
        <v>0.14186790761214524</v>
      </c>
      <c r="V41" s="150">
        <v>136298.16802661572</v>
      </c>
      <c r="W41" s="129">
        <v>0.12984348858529107</v>
      </c>
      <c r="X41" s="150" t="s">
        <v>40</v>
      </c>
      <c r="Y41" s="129" t="s">
        <v>40</v>
      </c>
      <c r="Z41" s="150" t="s">
        <v>40</v>
      </c>
      <c r="AA41" s="129" t="s">
        <v>40</v>
      </c>
      <c r="AB41" s="150" t="s">
        <v>40</v>
      </c>
      <c r="AC41" s="129" t="s">
        <v>40</v>
      </c>
      <c r="AD41" s="150" t="s">
        <v>40</v>
      </c>
      <c r="AE41" s="129" t="s">
        <v>40</v>
      </c>
    </row>
    <row r="42" spans="1:31" ht="15" customHeight="1">
      <c r="A42" s="130" t="s">
        <v>20</v>
      </c>
      <c r="B42" s="146">
        <v>17737.094381419141</v>
      </c>
      <c r="C42" s="147">
        <v>2.4672939733682665E-2</v>
      </c>
      <c r="D42" s="146">
        <v>19620.559038157942</v>
      </c>
      <c r="E42" s="147">
        <v>2.3899148272776265E-2</v>
      </c>
      <c r="F42" s="146">
        <v>22209.827548316705</v>
      </c>
      <c r="G42" s="147">
        <v>2.4274324602447338E-2</v>
      </c>
      <c r="H42" s="146">
        <v>23464.697675584681</v>
      </c>
      <c r="I42" s="147">
        <v>2.3714881244866717E-2</v>
      </c>
      <c r="J42" s="146">
        <v>24244.623834912785</v>
      </c>
      <c r="K42" s="147">
        <v>2.2933186078153197E-2</v>
      </c>
      <c r="L42" s="146">
        <v>26627.661272720172</v>
      </c>
      <c r="M42" s="147">
        <v>2.3865650822100064E-2</v>
      </c>
      <c r="N42" s="146">
        <v>28098.175270528933</v>
      </c>
      <c r="O42" s="147">
        <v>2.2910236203081625E-2</v>
      </c>
      <c r="P42" s="146">
        <v>27645.482441601402</v>
      </c>
      <c r="Q42" s="147">
        <v>2.2053408454432547E-2</v>
      </c>
      <c r="R42" s="146">
        <v>26893.807996385804</v>
      </c>
      <c r="S42" s="147">
        <v>2.1025411573526238E-2</v>
      </c>
      <c r="T42" s="146">
        <v>32524.348963235141</v>
      </c>
      <c r="U42" s="147">
        <v>2.4446283552186324E-2</v>
      </c>
      <c r="V42" s="146">
        <v>29457.299086109917</v>
      </c>
      <c r="W42" s="129">
        <v>2.8062288239222116E-2</v>
      </c>
      <c r="X42" s="146" t="s">
        <v>40</v>
      </c>
      <c r="Y42" s="129" t="s">
        <v>40</v>
      </c>
      <c r="Z42" s="146" t="s">
        <v>40</v>
      </c>
      <c r="AA42" s="129" t="s">
        <v>40</v>
      </c>
      <c r="AB42" s="146" t="s">
        <v>40</v>
      </c>
      <c r="AC42" s="129" t="s">
        <v>40</v>
      </c>
      <c r="AD42" s="146" t="s">
        <v>40</v>
      </c>
      <c r="AE42" s="129" t="s">
        <v>40</v>
      </c>
    </row>
    <row r="43" spans="1:31" ht="15" customHeight="1">
      <c r="A43" s="40" t="s">
        <v>26</v>
      </c>
      <c r="B43" s="146">
        <v>7393.0237216128744</v>
      </c>
      <c r="C43" s="147">
        <v>1.028396336009384E-2</v>
      </c>
      <c r="D43" s="146">
        <v>8279.6648750115965</v>
      </c>
      <c r="E43" s="147">
        <v>1.0085183511436646E-2</v>
      </c>
      <c r="F43" s="146">
        <v>8897.4735670667669</v>
      </c>
      <c r="G43" s="147">
        <v>9.7245312255944526E-3</v>
      </c>
      <c r="H43" s="146">
        <v>10007.301982010717</v>
      </c>
      <c r="I43" s="147">
        <v>1.0114001099270076E-2</v>
      </c>
      <c r="J43" s="146">
        <v>10149.491248553191</v>
      </c>
      <c r="K43" s="147">
        <v>9.6004859875977143E-3</v>
      </c>
      <c r="L43" s="146">
        <v>10859.248142658804</v>
      </c>
      <c r="M43" s="147">
        <v>9.7328496749635365E-3</v>
      </c>
      <c r="N43" s="146">
        <v>11382.561637316956</v>
      </c>
      <c r="O43" s="147">
        <v>9.2809292132427501E-3</v>
      </c>
      <c r="P43" s="146">
        <v>12420.439882767983</v>
      </c>
      <c r="Q43" s="147">
        <v>9.9080576545199864E-3</v>
      </c>
      <c r="R43" s="146">
        <v>12485.843415444202</v>
      </c>
      <c r="S43" s="147">
        <v>9.761354609492132E-3</v>
      </c>
      <c r="T43" s="146">
        <v>13213.675477315763</v>
      </c>
      <c r="U43" s="147">
        <v>9.9317978001703649E-3</v>
      </c>
      <c r="V43" s="146">
        <v>11140.735389885531</v>
      </c>
      <c r="W43" s="129">
        <v>1.061314300384341E-2</v>
      </c>
      <c r="X43" s="146" t="s">
        <v>40</v>
      </c>
      <c r="Y43" s="129" t="s">
        <v>40</v>
      </c>
      <c r="Z43" s="146" t="s">
        <v>40</v>
      </c>
      <c r="AA43" s="129" t="s">
        <v>40</v>
      </c>
      <c r="AB43" s="146" t="s">
        <v>40</v>
      </c>
      <c r="AC43" s="129" t="s">
        <v>40</v>
      </c>
      <c r="AD43" s="146" t="s">
        <v>40</v>
      </c>
      <c r="AE43" s="129" t="s">
        <v>40</v>
      </c>
    </row>
    <row r="44" spans="1:31" ht="15" customHeight="1">
      <c r="A44" s="130" t="s">
        <v>22</v>
      </c>
      <c r="B44" s="150">
        <v>5598.7074783051821</v>
      </c>
      <c r="C44" s="147">
        <v>7.7880045755098423E-3</v>
      </c>
      <c r="D44" s="150">
        <v>5942.5893792045972</v>
      </c>
      <c r="E44" s="147">
        <v>7.2384698326704673E-3</v>
      </c>
      <c r="F44" s="150">
        <v>6331.5849565775661</v>
      </c>
      <c r="G44" s="147">
        <v>6.9201324571106313E-3</v>
      </c>
      <c r="H44" s="150">
        <v>7017.8570469277174</v>
      </c>
      <c r="I44" s="147">
        <v>7.0926823248403477E-3</v>
      </c>
      <c r="J44" s="150">
        <v>7118.3590204224911</v>
      </c>
      <c r="K44" s="147">
        <v>6.7333134594305642E-3</v>
      </c>
      <c r="L44" s="150">
        <v>7496.3715853888043</v>
      </c>
      <c r="M44" s="147">
        <v>6.7187945969888621E-3</v>
      </c>
      <c r="N44" s="150">
        <v>7643.5881846145721</v>
      </c>
      <c r="O44" s="147">
        <v>6.2323054455524166E-3</v>
      </c>
      <c r="P44" s="150">
        <v>8523.9264245101986</v>
      </c>
      <c r="Q44" s="147">
        <v>6.7997232991809254E-3</v>
      </c>
      <c r="R44" s="150">
        <v>8505.3537034205292</v>
      </c>
      <c r="S44" s="147">
        <v>6.6494325465871031E-3</v>
      </c>
      <c r="T44" s="150">
        <v>8801.3478035180633</v>
      </c>
      <c r="U44" s="147">
        <v>6.615358981956183E-3</v>
      </c>
      <c r="V44" s="150">
        <v>6683.3933716017964</v>
      </c>
      <c r="W44" s="129">
        <v>6.3668875636474333E-3</v>
      </c>
      <c r="X44" s="150" t="s">
        <v>40</v>
      </c>
      <c r="Y44" s="129" t="s">
        <v>40</v>
      </c>
      <c r="Z44" s="150" t="s">
        <v>40</v>
      </c>
      <c r="AA44" s="129" t="s">
        <v>40</v>
      </c>
      <c r="AB44" s="150" t="s">
        <v>40</v>
      </c>
      <c r="AC44" s="129" t="s">
        <v>40</v>
      </c>
      <c r="AD44" s="150" t="s">
        <v>40</v>
      </c>
      <c r="AE44" s="129" t="s">
        <v>40</v>
      </c>
    </row>
    <row r="45" spans="1:31" ht="15" customHeight="1">
      <c r="A45" s="130" t="s">
        <v>21</v>
      </c>
      <c r="B45" s="150">
        <v>1794.3162433076925</v>
      </c>
      <c r="C45" s="147">
        <v>2.495958784583998E-3</v>
      </c>
      <c r="D45" s="150">
        <v>2337.0754958070002</v>
      </c>
      <c r="E45" s="147">
        <v>2.8467136787661794E-3</v>
      </c>
      <c r="F45" s="150">
        <v>2565.8886104892003</v>
      </c>
      <c r="G45" s="147">
        <v>2.8043987684838209E-3</v>
      </c>
      <c r="H45" s="150">
        <v>2989.4449350829996</v>
      </c>
      <c r="I45" s="147">
        <v>3.0213187744297294E-3</v>
      </c>
      <c r="J45" s="150">
        <v>3031.1322281306998</v>
      </c>
      <c r="K45" s="147">
        <v>2.8671725281671505E-3</v>
      </c>
      <c r="L45" s="150">
        <v>3362.8765572699999</v>
      </c>
      <c r="M45" s="147">
        <v>3.0140550779746739E-3</v>
      </c>
      <c r="N45" s="150">
        <v>3738.9734527023838</v>
      </c>
      <c r="O45" s="147">
        <v>3.048623767690333E-3</v>
      </c>
      <c r="P45" s="150">
        <v>3896.5134582577857</v>
      </c>
      <c r="Q45" s="147">
        <v>3.1083343553390624E-3</v>
      </c>
      <c r="R45" s="150">
        <v>3980.4897120236733</v>
      </c>
      <c r="S45" s="147">
        <v>3.1119220629050289E-3</v>
      </c>
      <c r="T45" s="150">
        <v>4412.3276737977003</v>
      </c>
      <c r="U45" s="147">
        <v>3.3164388182141836E-3</v>
      </c>
      <c r="V45" s="150">
        <v>4457.3420182837344</v>
      </c>
      <c r="W45" s="129">
        <v>4.2462554401959769E-3</v>
      </c>
      <c r="X45" s="150" t="s">
        <v>40</v>
      </c>
      <c r="Y45" s="129" t="s">
        <v>40</v>
      </c>
      <c r="Z45" s="150" t="s">
        <v>40</v>
      </c>
      <c r="AA45" s="129" t="s">
        <v>40</v>
      </c>
      <c r="AB45" s="150" t="s">
        <v>40</v>
      </c>
      <c r="AC45" s="129" t="s">
        <v>40</v>
      </c>
      <c r="AD45" s="150" t="s">
        <v>40</v>
      </c>
      <c r="AE45" s="129" t="s">
        <v>40</v>
      </c>
    </row>
    <row r="46" spans="1:31" s="30" customFormat="1" ht="15" customHeight="1">
      <c r="A46" s="131" t="s">
        <v>18</v>
      </c>
      <c r="B46" s="149">
        <v>56779.935094243934</v>
      </c>
      <c r="C46" s="145">
        <v>7.8982943121183632E-2</v>
      </c>
      <c r="D46" s="149">
        <v>63248.539431090641</v>
      </c>
      <c r="E46" s="145">
        <v>7.7040935426990018E-2</v>
      </c>
      <c r="F46" s="149">
        <v>74183.219383546049</v>
      </c>
      <c r="G46" s="145">
        <v>8.1078862204278554E-2</v>
      </c>
      <c r="H46" s="149">
        <v>80040.793009947723</v>
      </c>
      <c r="I46" s="145">
        <v>8.0894198051012015E-2</v>
      </c>
      <c r="J46" s="149">
        <v>84938.642410666915</v>
      </c>
      <c r="K46" s="145">
        <v>8.03441498986881E-2</v>
      </c>
      <c r="L46" s="149">
        <v>87741.871045875392</v>
      </c>
      <c r="M46" s="145">
        <v>7.8640660004335325E-2</v>
      </c>
      <c r="N46" s="149">
        <v>97039.206223496207</v>
      </c>
      <c r="O46" s="145">
        <v>7.9122260222771981E-2</v>
      </c>
      <c r="P46" s="149">
        <v>100120.42000662081</v>
      </c>
      <c r="Q46" s="145">
        <v>7.9868257741551207E-2</v>
      </c>
      <c r="R46" s="149">
        <v>112938.24848511661</v>
      </c>
      <c r="S46" s="145">
        <v>8.8294419187935985E-2</v>
      </c>
      <c r="T46" s="149">
        <v>111324.01543775364</v>
      </c>
      <c r="U46" s="145">
        <v>8.3674494165450447E-2</v>
      </c>
      <c r="V46" s="149">
        <v>119454.71062468726</v>
      </c>
      <c r="W46" s="128">
        <v>0.11379768767271341</v>
      </c>
      <c r="X46" s="149">
        <v>114497.95742533437</v>
      </c>
      <c r="Y46" s="128">
        <v>0.12024553641384506</v>
      </c>
      <c r="Z46" s="149">
        <v>131894.00033620439</v>
      </c>
      <c r="AA46" s="128">
        <v>0.1205236370462804</v>
      </c>
      <c r="AB46" s="149" t="s">
        <v>40</v>
      </c>
      <c r="AC46" s="128" t="s">
        <v>40</v>
      </c>
      <c r="AD46" s="149" t="s">
        <v>40</v>
      </c>
      <c r="AE46" s="128" t="s">
        <v>40</v>
      </c>
    </row>
    <row r="47" spans="1:31" ht="15" customHeight="1">
      <c r="A47" s="132" t="s">
        <v>24</v>
      </c>
      <c r="B47" s="152">
        <v>45020.142486018434</v>
      </c>
      <c r="C47" s="147">
        <v>6.262464631878821E-2</v>
      </c>
      <c r="D47" s="152">
        <v>48704.003334501256</v>
      </c>
      <c r="E47" s="147">
        <v>5.9324721324470212E-2</v>
      </c>
      <c r="F47" s="152">
        <v>57773.228448673923</v>
      </c>
      <c r="G47" s="147">
        <v>6.3143493466735395E-2</v>
      </c>
      <c r="H47" s="152">
        <v>61404.162299187621</v>
      </c>
      <c r="I47" s="147">
        <v>6.2058861230543078E-2</v>
      </c>
      <c r="J47" s="152">
        <v>65494.781250990527</v>
      </c>
      <c r="K47" s="147">
        <v>6.1952044123447556E-2</v>
      </c>
      <c r="L47" s="152">
        <v>67125.615775149956</v>
      </c>
      <c r="M47" s="147">
        <v>6.0162869389863136E-2</v>
      </c>
      <c r="N47" s="152">
        <v>73717.596872058624</v>
      </c>
      <c r="O47" s="147">
        <v>6.0106663169470005E-2</v>
      </c>
      <c r="P47" s="163">
        <v>74873.419463496451</v>
      </c>
      <c r="Q47" s="147">
        <v>5.9728170969582051E-2</v>
      </c>
      <c r="R47" s="152">
        <v>84286.746010018745</v>
      </c>
      <c r="S47" s="147">
        <v>6.5894853019404009E-2</v>
      </c>
      <c r="T47" s="152">
        <v>84244.602637013697</v>
      </c>
      <c r="U47" s="147">
        <v>6.3320789176554468E-2</v>
      </c>
      <c r="V47" s="152">
        <v>93612.602450249658</v>
      </c>
      <c r="W47" s="129">
        <v>8.9179385560888905E-2</v>
      </c>
      <c r="X47" s="152">
        <v>89690.234407584197</v>
      </c>
      <c r="Y47" s="129">
        <v>9.4192513036369288E-2</v>
      </c>
      <c r="Z47" s="152">
        <v>101762.53995884504</v>
      </c>
      <c r="AA47" s="129">
        <v>9.2989759956054713E-2</v>
      </c>
      <c r="AB47" s="152" t="s">
        <v>40</v>
      </c>
      <c r="AC47" s="129" t="s">
        <v>40</v>
      </c>
      <c r="AD47" s="152" t="s">
        <v>40</v>
      </c>
      <c r="AE47" s="129" t="s">
        <v>40</v>
      </c>
    </row>
    <row r="48" spans="1:31" ht="15" customHeight="1">
      <c r="A48" s="132" t="s">
        <v>23</v>
      </c>
      <c r="B48" s="152">
        <v>11759.792608225498</v>
      </c>
      <c r="C48" s="147">
        <v>1.6358296802395422E-2</v>
      </c>
      <c r="D48" s="152">
        <v>14544.536096589385</v>
      </c>
      <c r="E48" s="147">
        <v>1.771621410251981E-2</v>
      </c>
      <c r="F48" s="152">
        <v>16409.99093487213</v>
      </c>
      <c r="G48" s="147">
        <v>1.7935368737543162E-2</v>
      </c>
      <c r="H48" s="152">
        <v>18636.630710760095</v>
      </c>
      <c r="I48" s="147">
        <v>1.8835336820468923E-2</v>
      </c>
      <c r="J48" s="152">
        <v>19443.861159676395</v>
      </c>
      <c r="K48" s="147">
        <v>1.8392105775240562E-2</v>
      </c>
      <c r="L48" s="152">
        <v>20616.255270725444</v>
      </c>
      <c r="M48" s="147">
        <v>1.8477790614472193E-2</v>
      </c>
      <c r="N48" s="152">
        <v>23321.60935143759</v>
      </c>
      <c r="O48" s="147">
        <v>1.9015597053301976E-2</v>
      </c>
      <c r="P48" s="152">
        <v>25247.000543124359</v>
      </c>
      <c r="Q48" s="147">
        <v>2.0140086771969153E-2</v>
      </c>
      <c r="R48" s="152">
        <v>28651.50247509787</v>
      </c>
      <c r="S48" s="147">
        <v>2.2399566168531986E-2</v>
      </c>
      <c r="T48" s="152">
        <v>27079.412800739938</v>
      </c>
      <c r="U48" s="147">
        <v>2.0353704988895969E-2</v>
      </c>
      <c r="V48" s="152">
        <v>25842.108174437599</v>
      </c>
      <c r="W48" s="129">
        <v>2.461830211182451E-2</v>
      </c>
      <c r="X48" s="152">
        <v>24807.723017750173</v>
      </c>
      <c r="Y48" s="129">
        <v>2.6053023377475757E-2</v>
      </c>
      <c r="Z48" s="152">
        <v>30131.460377359352</v>
      </c>
      <c r="AA48" s="129">
        <v>2.753387709022569E-2</v>
      </c>
      <c r="AB48" s="152" t="s">
        <v>40</v>
      </c>
      <c r="AC48" s="129" t="s">
        <v>40</v>
      </c>
      <c r="AD48" s="152" t="s">
        <v>40</v>
      </c>
      <c r="AE48" s="129" t="s">
        <v>40</v>
      </c>
    </row>
    <row r="49" spans="1:31" s="30" customFormat="1" ht="15" customHeight="1">
      <c r="A49" s="133" t="s">
        <v>35</v>
      </c>
      <c r="B49" s="149">
        <v>28478.472407298876</v>
      </c>
      <c r="C49" s="145">
        <v>3.9614585021811845E-2</v>
      </c>
      <c r="D49" s="149">
        <v>31745.253551010213</v>
      </c>
      <c r="E49" s="145">
        <v>3.8667834086530635E-2</v>
      </c>
      <c r="F49" s="149">
        <v>35220.049838423525</v>
      </c>
      <c r="G49" s="145">
        <v>3.8493901874400736E-2</v>
      </c>
      <c r="H49" s="149">
        <v>36307.959851685293</v>
      </c>
      <c r="I49" s="145">
        <v>3.6695079903885888E-2</v>
      </c>
      <c r="J49" s="149">
        <v>41098.404004337492</v>
      </c>
      <c r="K49" s="145">
        <v>3.8875313263856161E-2</v>
      </c>
      <c r="L49" s="149">
        <v>47894.657665453036</v>
      </c>
      <c r="M49" s="145">
        <v>4.29266830601737E-2</v>
      </c>
      <c r="N49" s="149">
        <v>54635.327338275696</v>
      </c>
      <c r="O49" s="145">
        <v>4.4547670526685283E-2</v>
      </c>
      <c r="P49" s="149">
        <v>54234.476279352079</v>
      </c>
      <c r="Q49" s="145">
        <v>4.3264032748473229E-2</v>
      </c>
      <c r="R49" s="149">
        <v>65172.75134337342</v>
      </c>
      <c r="S49" s="145">
        <v>5.0951651047618861E-2</v>
      </c>
      <c r="T49" s="149">
        <v>60800.407601947329</v>
      </c>
      <c r="U49" s="145">
        <v>4.5699423715009395E-2</v>
      </c>
      <c r="V49" s="149">
        <v>35341.997795964955</v>
      </c>
      <c r="W49" s="128">
        <v>3.3668304965813273E-2</v>
      </c>
      <c r="X49" s="149">
        <v>28410.209529648291</v>
      </c>
      <c r="Y49" s="128">
        <v>2.9836347838344983E-2</v>
      </c>
      <c r="Z49" s="149" t="s">
        <v>40</v>
      </c>
      <c r="AA49" s="128" t="s">
        <v>40</v>
      </c>
      <c r="AB49" s="149" t="s">
        <v>40</v>
      </c>
      <c r="AC49" s="128" t="s">
        <v>40</v>
      </c>
      <c r="AD49" s="149" t="s">
        <v>40</v>
      </c>
      <c r="AE49" s="128" t="s">
        <v>40</v>
      </c>
    </row>
    <row r="50" spans="1:31" ht="15" customHeight="1">
      <c r="A50" s="132" t="s">
        <v>38</v>
      </c>
      <c r="B50" s="152">
        <v>8011.4389447135272</v>
      </c>
      <c r="C50" s="147">
        <v>1.1144201299963985E-2</v>
      </c>
      <c r="D50" s="152">
        <v>10125.54544176974</v>
      </c>
      <c r="E50" s="147">
        <v>1.2333589037140304E-2</v>
      </c>
      <c r="F50" s="152">
        <v>12756.934023866013</v>
      </c>
      <c r="G50" s="147">
        <v>1.3942744794107958E-2</v>
      </c>
      <c r="H50" s="152">
        <v>12017.19208462367</v>
      </c>
      <c r="I50" s="147">
        <v>1.214532090392686E-2</v>
      </c>
      <c r="J50" s="152">
        <v>15296.11533171988</v>
      </c>
      <c r="K50" s="147">
        <v>1.4468719397909601E-2</v>
      </c>
      <c r="L50" s="152">
        <v>19459.401379282095</v>
      </c>
      <c r="M50" s="147">
        <v>1.7440933838257306E-2</v>
      </c>
      <c r="N50" s="152">
        <v>23900.527216736293</v>
      </c>
      <c r="O50" s="147">
        <v>1.9487625749417637E-2</v>
      </c>
      <c r="P50" s="152">
        <v>24235.05845382754</v>
      </c>
      <c r="Q50" s="147">
        <v>1.9332838344504132E-2</v>
      </c>
      <c r="R50" s="152">
        <v>33686.533039126924</v>
      </c>
      <c r="S50" s="147">
        <v>2.633592170093638E-2</v>
      </c>
      <c r="T50" s="152">
        <v>30793.93206973801</v>
      </c>
      <c r="U50" s="147">
        <v>2.3145649922601857E-2</v>
      </c>
      <c r="V50" s="152">
        <v>11693.514921387006</v>
      </c>
      <c r="W50" s="129">
        <v>1.1139744526284112E-2</v>
      </c>
      <c r="X50" s="152">
        <v>5846.3019873046114</v>
      </c>
      <c r="Y50" s="129">
        <v>6.1397751917033234E-3</v>
      </c>
      <c r="Z50" s="152" t="s">
        <v>40</v>
      </c>
      <c r="AA50" s="129" t="s">
        <v>40</v>
      </c>
      <c r="AB50" s="152" t="s">
        <v>40</v>
      </c>
      <c r="AC50" s="129" t="s">
        <v>40</v>
      </c>
      <c r="AD50" s="152" t="s">
        <v>40</v>
      </c>
      <c r="AE50" s="129" t="s">
        <v>40</v>
      </c>
    </row>
    <row r="51" spans="1:31" ht="15" customHeight="1">
      <c r="A51" s="132" t="s">
        <v>39</v>
      </c>
      <c r="B51" s="152">
        <v>8615.1291660091483</v>
      </c>
      <c r="C51" s="147">
        <v>1.1983956229804341E-2</v>
      </c>
      <c r="D51" s="152">
        <v>9788.7848329585431</v>
      </c>
      <c r="E51" s="147">
        <v>1.1923392176451627E-2</v>
      </c>
      <c r="F51" s="152">
        <v>10569.735711548052</v>
      </c>
      <c r="G51" s="147">
        <v>1.1552237182662992E-2</v>
      </c>
      <c r="H51" s="152">
        <v>11682.841095215224</v>
      </c>
      <c r="I51" s="147">
        <v>1.1807405022054011E-2</v>
      </c>
      <c r="J51" s="152">
        <v>13381.87025048631</v>
      </c>
      <c r="K51" s="147">
        <v>1.2658019469296875E-2</v>
      </c>
      <c r="L51" s="152">
        <v>15374.283661261976</v>
      </c>
      <c r="M51" s="147">
        <v>1.3779553590592663E-2</v>
      </c>
      <c r="N51" s="152">
        <v>16459.85403144054</v>
      </c>
      <c r="O51" s="147">
        <v>1.3420769857752026E-2</v>
      </c>
      <c r="P51" s="152">
        <v>16711.6303723661</v>
      </c>
      <c r="Q51" s="147">
        <v>1.3331234545094871E-2</v>
      </c>
      <c r="R51" s="152">
        <v>18262.438474314531</v>
      </c>
      <c r="S51" s="147">
        <v>1.4277460644854205E-2</v>
      </c>
      <c r="T51" s="152">
        <v>18518.416230967799</v>
      </c>
      <c r="U51" s="147">
        <v>1.3919001257531042E-2</v>
      </c>
      <c r="V51" s="152">
        <v>13270.614491437813</v>
      </c>
      <c r="W51" s="129">
        <v>1.2642157309864384E-2</v>
      </c>
      <c r="X51" s="152">
        <v>11621.393990500954</v>
      </c>
      <c r="Y51" s="129">
        <v>1.2204765793972342E-2</v>
      </c>
      <c r="Z51" s="152" t="s">
        <v>40</v>
      </c>
      <c r="AA51" s="129" t="s">
        <v>40</v>
      </c>
      <c r="AB51" s="152" t="s">
        <v>40</v>
      </c>
      <c r="AC51" s="129" t="s">
        <v>40</v>
      </c>
      <c r="AD51" s="152" t="s">
        <v>40</v>
      </c>
      <c r="AE51" s="129" t="s">
        <v>40</v>
      </c>
    </row>
    <row r="52" spans="1:31" ht="15" customHeight="1">
      <c r="A52" s="132" t="s">
        <v>36</v>
      </c>
      <c r="B52" s="152">
        <v>6709.7755110994303</v>
      </c>
      <c r="C52" s="147">
        <v>9.333540390094628E-3</v>
      </c>
      <c r="D52" s="152">
        <v>6854.3222608879441</v>
      </c>
      <c r="E52" s="147">
        <v>8.3490212334811943E-3</v>
      </c>
      <c r="F52" s="152">
        <v>6839.6474253965107</v>
      </c>
      <c r="G52" s="147">
        <v>7.4754214731825525E-3</v>
      </c>
      <c r="H52" s="152">
        <v>7437.2738524508359</v>
      </c>
      <c r="I52" s="147">
        <v>7.5165710052997377E-3</v>
      </c>
      <c r="J52" s="152">
        <v>7143.1416239071859</v>
      </c>
      <c r="K52" s="147">
        <v>6.7567555248173308E-3</v>
      </c>
      <c r="L52" s="152">
        <v>8206.1360813741412</v>
      </c>
      <c r="M52" s="147">
        <v>7.3549372703397417E-3</v>
      </c>
      <c r="N52" s="152">
        <v>9720.9769668954195</v>
      </c>
      <c r="O52" s="147">
        <v>7.9261331489337544E-3</v>
      </c>
      <c r="P52" s="152">
        <v>8603.7722367469814</v>
      </c>
      <c r="Q52" s="147">
        <v>6.8634180570623761E-3</v>
      </c>
      <c r="R52" s="152">
        <v>9992.9212694901507</v>
      </c>
      <c r="S52" s="147">
        <v>7.8124036038745535E-3</v>
      </c>
      <c r="T52" s="152">
        <v>9796.2968559181772</v>
      </c>
      <c r="U52" s="147">
        <v>7.3631927566597524E-3</v>
      </c>
      <c r="V52" s="152">
        <v>9909.451412933211</v>
      </c>
      <c r="W52" s="129">
        <v>9.4401690063099977E-3</v>
      </c>
      <c r="X52" s="152">
        <v>10485.744905885987</v>
      </c>
      <c r="Y52" s="129">
        <v>1.1012109292248553E-2</v>
      </c>
      <c r="Z52" s="152" t="s">
        <v>40</v>
      </c>
      <c r="AA52" s="129" t="s">
        <v>40</v>
      </c>
      <c r="AB52" s="152" t="s">
        <v>40</v>
      </c>
      <c r="AC52" s="129" t="s">
        <v>40</v>
      </c>
      <c r="AD52" s="152" t="s">
        <v>40</v>
      </c>
      <c r="AE52" s="129" t="s">
        <v>40</v>
      </c>
    </row>
    <row r="53" spans="1:31" ht="15" customHeight="1">
      <c r="A53" s="132" t="s">
        <v>37</v>
      </c>
      <c r="B53" s="152">
        <v>5142.1287854767697</v>
      </c>
      <c r="C53" s="147">
        <v>7.1528871019488939E-3</v>
      </c>
      <c r="D53" s="152">
        <v>4976.601015393986</v>
      </c>
      <c r="E53" s="147">
        <v>6.0618316394575088E-3</v>
      </c>
      <c r="F53" s="152">
        <v>5053.7326776129503</v>
      </c>
      <c r="G53" s="147">
        <v>5.5234984244472343E-3</v>
      </c>
      <c r="H53" s="152">
        <v>5170.6528193955637</v>
      </c>
      <c r="I53" s="147">
        <v>5.2257829726052776E-3</v>
      </c>
      <c r="J53" s="152">
        <v>5277.2767982241139</v>
      </c>
      <c r="K53" s="147">
        <v>4.991818871832354E-3</v>
      </c>
      <c r="L53" s="152">
        <v>4854.8365435348251</v>
      </c>
      <c r="M53" s="147">
        <v>4.3512583609839929E-3</v>
      </c>
      <c r="N53" s="152">
        <v>4553.9691232034447</v>
      </c>
      <c r="O53" s="147">
        <v>3.7131417705818675E-3</v>
      </c>
      <c r="P53" s="152">
        <v>4684.0152164114515</v>
      </c>
      <c r="Q53" s="147">
        <v>3.7365418018118443E-3</v>
      </c>
      <c r="R53" s="152">
        <v>3230.8585604418081</v>
      </c>
      <c r="S53" s="147">
        <v>2.525865097953718E-3</v>
      </c>
      <c r="T53" s="152">
        <v>1691.7624453233411</v>
      </c>
      <c r="U53" s="147">
        <v>1.2715797782167433E-3</v>
      </c>
      <c r="V53" s="152">
        <v>468.41697020692806</v>
      </c>
      <c r="W53" s="129">
        <v>4.4623412335478385E-4</v>
      </c>
      <c r="X53" s="152">
        <v>456.76864595673675</v>
      </c>
      <c r="Y53" s="129">
        <v>4.7969756042076477E-4</v>
      </c>
      <c r="Z53" s="152" t="s">
        <v>40</v>
      </c>
      <c r="AA53" s="129" t="s">
        <v>40</v>
      </c>
      <c r="AB53" s="152" t="s">
        <v>40</v>
      </c>
      <c r="AC53" s="129" t="s">
        <v>40</v>
      </c>
      <c r="AD53" s="152" t="s">
        <v>40</v>
      </c>
      <c r="AE53" s="129" t="s">
        <v>40</v>
      </c>
    </row>
    <row r="54" spans="1:31" s="30" customFormat="1" ht="15" customHeight="1">
      <c r="A54" s="133" t="s">
        <v>14</v>
      </c>
      <c r="B54" s="149">
        <v>58570.706093579996</v>
      </c>
      <c r="C54" s="145">
        <v>8.1473970343191926E-2</v>
      </c>
      <c r="D54" s="149">
        <v>60123.706555999997</v>
      </c>
      <c r="E54" s="145">
        <v>7.3234680770117189E-2</v>
      </c>
      <c r="F54" s="149">
        <v>66493.176825749993</v>
      </c>
      <c r="G54" s="145">
        <v>7.2673997787907896E-2</v>
      </c>
      <c r="H54" s="149">
        <v>65173.536666</v>
      </c>
      <c r="I54" s="145">
        <v>6.586842514277759E-2</v>
      </c>
      <c r="J54" s="149">
        <v>64290.529584000004</v>
      </c>
      <c r="K54" s="145">
        <v>6.0812932716643613E-2</v>
      </c>
      <c r="L54" s="149">
        <v>58334.687981000003</v>
      </c>
      <c r="M54" s="145">
        <v>5.2283799163278244E-2</v>
      </c>
      <c r="N54" s="149">
        <v>58099.244791999998</v>
      </c>
      <c r="O54" s="145">
        <v>4.7372023577683497E-2</v>
      </c>
      <c r="P54" s="149">
        <v>52667.616109696362</v>
      </c>
      <c r="Q54" s="145">
        <v>4.2014113981984257E-2</v>
      </c>
      <c r="R54" s="149">
        <v>47375.671262222335</v>
      </c>
      <c r="S54" s="145">
        <v>3.7038004695882656E-2</v>
      </c>
      <c r="T54" s="149">
        <v>38495.787438421808</v>
      </c>
      <c r="U54" s="145">
        <v>2.8934597164362252E-2</v>
      </c>
      <c r="V54" s="149">
        <v>28603.418327285133</v>
      </c>
      <c r="W54" s="128">
        <v>2.7248844755961101E-2</v>
      </c>
      <c r="X54" s="149">
        <v>28907.829872806535</v>
      </c>
      <c r="Y54" s="128">
        <v>3.0358947773217404E-2</v>
      </c>
      <c r="Z54" s="149">
        <v>32352.428418606734</v>
      </c>
      <c r="AA54" s="128">
        <v>2.9563379155614262E-2</v>
      </c>
      <c r="AB54" s="149">
        <v>28865.168582249753</v>
      </c>
      <c r="AC54" s="128">
        <v>1</v>
      </c>
      <c r="AD54" s="149">
        <v>27387.665984243282</v>
      </c>
      <c r="AE54" s="128">
        <v>1</v>
      </c>
    </row>
    <row r="55" spans="1:31" ht="15" customHeight="1">
      <c r="A55" s="40" t="s">
        <v>41</v>
      </c>
      <c r="B55" s="152">
        <v>38748.406093580001</v>
      </c>
      <c r="C55" s="147">
        <v>5.3900434184117427E-2</v>
      </c>
      <c r="D55" s="152">
        <v>39286.856555999999</v>
      </c>
      <c r="E55" s="147">
        <v>4.785400906147097E-2</v>
      </c>
      <c r="F55" s="152">
        <v>43555.946825749998</v>
      </c>
      <c r="G55" s="147">
        <v>4.7604655610904274E-2</v>
      </c>
      <c r="H55" s="152">
        <v>45073.386665999999</v>
      </c>
      <c r="I55" s="147">
        <v>4.5553964805622175E-2</v>
      </c>
      <c r="J55" s="152">
        <v>42622.669584000003</v>
      </c>
      <c r="K55" s="147">
        <v>4.0317128422917799E-2</v>
      </c>
      <c r="L55" s="152">
        <v>36762.047981000003</v>
      </c>
      <c r="M55" s="147">
        <v>3.2948826847165623E-2</v>
      </c>
      <c r="N55" s="152">
        <v>36494.234791999996</v>
      </c>
      <c r="O55" s="147">
        <v>2.9756079570490215E-2</v>
      </c>
      <c r="P55" s="152">
        <v>32199.917620828386</v>
      </c>
      <c r="Q55" s="147">
        <v>2.5686581414929861E-2</v>
      </c>
      <c r="R55" s="152">
        <v>26381.397572751761</v>
      </c>
      <c r="S55" s="147">
        <v>2.0624812296067333E-2</v>
      </c>
      <c r="T55" s="152">
        <v>17507.480183256725</v>
      </c>
      <c r="U55" s="147">
        <v>1.3159151174031837E-2</v>
      </c>
      <c r="V55" s="152">
        <v>10305.916344785273</v>
      </c>
      <c r="W55" s="129">
        <v>9.8178585277373786E-3</v>
      </c>
      <c r="X55" s="152">
        <v>14290.601028267232</v>
      </c>
      <c r="Y55" s="129">
        <v>1.5007961931904488E-2</v>
      </c>
      <c r="Z55" s="152">
        <v>15215.411207264635</v>
      </c>
      <c r="AA55" s="129">
        <v>1.3903715811028399E-2</v>
      </c>
      <c r="AB55" s="152">
        <v>14070.41135600935</v>
      </c>
      <c r="AC55" s="129">
        <v>0.48745294232100067</v>
      </c>
      <c r="AD55" s="152">
        <v>9344.2684046484756</v>
      </c>
      <c r="AE55" s="129">
        <v>0.34118527697922252</v>
      </c>
    </row>
    <row r="56" spans="1:31" ht="15" customHeight="1">
      <c r="A56" s="40" t="s">
        <v>12</v>
      </c>
      <c r="B56" s="152">
        <v>19822.3</v>
      </c>
      <c r="C56" s="147">
        <v>2.7573536159074499E-2</v>
      </c>
      <c r="D56" s="152">
        <v>20836.849999999999</v>
      </c>
      <c r="E56" s="147">
        <v>2.5380671708646219E-2</v>
      </c>
      <c r="F56" s="152">
        <v>22937.23</v>
      </c>
      <c r="G56" s="147">
        <v>2.5069342177003632E-2</v>
      </c>
      <c r="H56" s="152">
        <v>20100.150000000001</v>
      </c>
      <c r="I56" s="147">
        <v>2.0314460337155411E-2</v>
      </c>
      <c r="J56" s="152">
        <v>21667.86</v>
      </c>
      <c r="K56" s="147">
        <v>2.049580429372581E-2</v>
      </c>
      <c r="L56" s="152">
        <v>21572.639999999999</v>
      </c>
      <c r="M56" s="147">
        <v>1.9334972316112621E-2</v>
      </c>
      <c r="N56" s="152">
        <v>21605.010000000002</v>
      </c>
      <c r="O56" s="147">
        <v>1.7615944007193282E-2</v>
      </c>
      <c r="P56" s="152">
        <v>20467.69848886798</v>
      </c>
      <c r="Q56" s="147">
        <v>1.6327532567054399E-2</v>
      </c>
      <c r="R56" s="152">
        <v>20994.273689470574</v>
      </c>
      <c r="S56" s="147">
        <v>1.6413192399815323E-2</v>
      </c>
      <c r="T56" s="152">
        <v>20988.307255165084</v>
      </c>
      <c r="U56" s="147">
        <v>1.5775445990330417E-2</v>
      </c>
      <c r="V56" s="152">
        <v>18297.50198249986</v>
      </c>
      <c r="W56" s="129">
        <v>1.743098622822372E-2</v>
      </c>
      <c r="X56" s="152">
        <v>14617.228844539301</v>
      </c>
      <c r="Y56" s="129">
        <v>1.5350985841312913E-2</v>
      </c>
      <c r="Z56" s="152">
        <v>17137.017211342099</v>
      </c>
      <c r="AA56" s="129">
        <v>1.5659663344585864E-2</v>
      </c>
      <c r="AB56" s="152">
        <v>14794.757226240403</v>
      </c>
      <c r="AC56" s="129">
        <v>0.51254705767899933</v>
      </c>
      <c r="AD56" s="152">
        <v>18043.397579594806</v>
      </c>
      <c r="AE56" s="129">
        <v>0.65881472302077748</v>
      </c>
    </row>
    <row r="57" spans="1:31" s="30" customFormat="1" ht="15" customHeight="1">
      <c r="A57" s="131" t="s">
        <v>75</v>
      </c>
      <c r="B57" s="149">
        <v>19510.21145009949</v>
      </c>
      <c r="C57" s="145">
        <v>2.7139409699707281E-2</v>
      </c>
      <c r="D57" s="149">
        <v>22306.770225994289</v>
      </c>
      <c r="E57" s="145">
        <v>2.717113248817192E-2</v>
      </c>
      <c r="F57" s="149">
        <v>25580.079544140226</v>
      </c>
      <c r="G57" s="145">
        <v>2.7957855722204571E-2</v>
      </c>
      <c r="H57" s="149">
        <v>28118.534062420105</v>
      </c>
      <c r="I57" s="145">
        <v>2.8418337422854389E-2</v>
      </c>
      <c r="J57" s="149">
        <v>30878.969945372479</v>
      </c>
      <c r="K57" s="145">
        <v>2.9208667805320668E-2</v>
      </c>
      <c r="L57" s="149">
        <v>31653.054386246054</v>
      </c>
      <c r="M57" s="145">
        <v>2.8369774412333151E-2</v>
      </c>
      <c r="N57" s="149">
        <v>37524.086137599967</v>
      </c>
      <c r="O57" s="145">
        <v>3.0595783122574743E-2</v>
      </c>
      <c r="P57" s="149">
        <v>38407.211931851663</v>
      </c>
      <c r="Q57" s="145">
        <v>3.0638276402602579E-2</v>
      </c>
      <c r="R57" s="149">
        <v>39577.925327618919</v>
      </c>
      <c r="S57" s="145">
        <v>3.0941775495359591E-2</v>
      </c>
      <c r="T57" s="149">
        <v>40296.257427462973</v>
      </c>
      <c r="U57" s="145">
        <v>3.0287884817531131E-2</v>
      </c>
      <c r="V57" s="149">
        <v>17255.260725240183</v>
      </c>
      <c r="W57" s="128">
        <v>1.6438102444461564E-2</v>
      </c>
      <c r="X57" s="149">
        <v>15945.471030660512</v>
      </c>
      <c r="Y57" s="128">
        <v>1.6745903250750507E-2</v>
      </c>
      <c r="Z57" s="149">
        <v>20107.36571604625</v>
      </c>
      <c r="AA57" s="128">
        <v>1.8373943025006292E-2</v>
      </c>
      <c r="AB57" s="149" t="s">
        <v>40</v>
      </c>
      <c r="AC57" s="128" t="s">
        <v>40</v>
      </c>
      <c r="AD57" s="149" t="s">
        <v>40</v>
      </c>
      <c r="AE57" s="128" t="s">
        <v>40</v>
      </c>
    </row>
    <row r="58" spans="1:31" ht="15" customHeight="1">
      <c r="A58" s="132" t="s">
        <v>76</v>
      </c>
      <c r="B58" s="151">
        <v>13285.748333511881</v>
      </c>
      <c r="C58" s="147">
        <v>1.8480956401348666E-2</v>
      </c>
      <c r="D58" s="151">
        <v>15463.240465489878</v>
      </c>
      <c r="E58" s="147">
        <v>1.8835257239287719E-2</v>
      </c>
      <c r="F58" s="151">
        <v>18284.407580573836</v>
      </c>
      <c r="G58" s="147">
        <v>1.9984020308520454E-2</v>
      </c>
      <c r="H58" s="151">
        <v>20449.101127113277</v>
      </c>
      <c r="I58" s="147">
        <v>2.0667132025244721E-2</v>
      </c>
      <c r="J58" s="151">
        <v>22730.147358449718</v>
      </c>
      <c r="K58" s="147">
        <v>2.1500630511104193E-2</v>
      </c>
      <c r="L58" s="151">
        <v>23189.212309039991</v>
      </c>
      <c r="M58" s="147">
        <v>2.0783862245313797E-2</v>
      </c>
      <c r="N58" s="151">
        <v>25381.423087354371</v>
      </c>
      <c r="O58" s="147">
        <v>2.0695094699318229E-2</v>
      </c>
      <c r="P58" s="151">
        <v>25768.512172332128</v>
      </c>
      <c r="Q58" s="147">
        <v>2.0556108051284883E-2</v>
      </c>
      <c r="R58" s="151">
        <v>25965.853048792491</v>
      </c>
      <c r="S58" s="147">
        <v>2.0299942175609018E-2</v>
      </c>
      <c r="T58" s="151">
        <v>26387.430610635209</v>
      </c>
      <c r="U58" s="147">
        <v>1.9833590263417987E-2</v>
      </c>
      <c r="V58" s="151">
        <v>10704.216807895962</v>
      </c>
      <c r="W58" s="129">
        <v>1.0197296655073983E-2</v>
      </c>
      <c r="X58" s="151">
        <v>9666.1996929653524</v>
      </c>
      <c r="Y58" s="129">
        <v>1.0151424473418451E-2</v>
      </c>
      <c r="Z58" s="151">
        <v>13157.925000000001</v>
      </c>
      <c r="AA58" s="129">
        <v>1.2023602081518427E-2</v>
      </c>
      <c r="AB58" s="151" t="s">
        <v>40</v>
      </c>
      <c r="AC58" s="129" t="s">
        <v>40</v>
      </c>
      <c r="AD58" s="151" t="s">
        <v>40</v>
      </c>
      <c r="AE58" s="129" t="s">
        <v>40</v>
      </c>
    </row>
    <row r="59" spans="1:31" ht="15" customHeight="1">
      <c r="A59" s="132" t="s">
        <v>77</v>
      </c>
      <c r="B59" s="151">
        <v>6224.4631165876099</v>
      </c>
      <c r="C59" s="147">
        <v>8.6584532983586173E-3</v>
      </c>
      <c r="D59" s="151">
        <v>6843.5297605044088</v>
      </c>
      <c r="E59" s="147">
        <v>8.3358752488841975E-3</v>
      </c>
      <c r="F59" s="151">
        <v>7295.6719635663912</v>
      </c>
      <c r="G59" s="147">
        <v>7.9738354136841202E-3</v>
      </c>
      <c r="H59" s="151">
        <v>7669.4329353068269</v>
      </c>
      <c r="I59" s="147">
        <v>7.7512053976096663E-3</v>
      </c>
      <c r="J59" s="151">
        <v>8148.8225869227599</v>
      </c>
      <c r="K59" s="147">
        <v>7.7080372942164733E-3</v>
      </c>
      <c r="L59" s="151">
        <v>8463.8420772060635</v>
      </c>
      <c r="M59" s="147">
        <v>7.5859121670193534E-3</v>
      </c>
      <c r="N59" s="151">
        <v>12142.663050245594</v>
      </c>
      <c r="O59" s="147">
        <v>9.9006884232565092E-3</v>
      </c>
      <c r="P59" s="151">
        <v>12638.699759519539</v>
      </c>
      <c r="Q59" s="147">
        <v>1.00821683513177E-2</v>
      </c>
      <c r="R59" s="151">
        <v>13612.072278826428</v>
      </c>
      <c r="S59" s="147">
        <v>1.0641833319750575E-2</v>
      </c>
      <c r="T59" s="151">
        <v>13908.826816827765</v>
      </c>
      <c r="U59" s="147">
        <v>1.0454294554113144E-2</v>
      </c>
      <c r="V59" s="151">
        <v>6551.0439173442219</v>
      </c>
      <c r="W59" s="129">
        <v>6.2408057893875834E-3</v>
      </c>
      <c r="X59" s="151">
        <v>6279.2713376951606</v>
      </c>
      <c r="Y59" s="129">
        <v>6.5944787773320572E-3</v>
      </c>
      <c r="Z59" s="151">
        <v>6949.4407160462497</v>
      </c>
      <c r="AA59" s="129">
        <v>6.3503409434878663E-3</v>
      </c>
      <c r="AB59" s="151" t="s">
        <v>40</v>
      </c>
      <c r="AC59" s="129" t="s">
        <v>40</v>
      </c>
      <c r="AD59" s="151" t="s">
        <v>40</v>
      </c>
      <c r="AE59" s="129" t="s">
        <v>40</v>
      </c>
    </row>
    <row r="60" spans="1:31" s="30" customFormat="1" ht="15" customHeight="1">
      <c r="A60" s="133" t="s">
        <v>93</v>
      </c>
      <c r="B60" s="149">
        <v>9126.0643158974526</v>
      </c>
      <c r="C60" s="145">
        <v>1.2694685500897368E-2</v>
      </c>
      <c r="D60" s="149">
        <v>10149.729917116249</v>
      </c>
      <c r="E60" s="145">
        <v>1.2363047339581199E-2</v>
      </c>
      <c r="F60" s="149">
        <v>12086.298480049019</v>
      </c>
      <c r="G60" s="145">
        <v>1.3209770850697654E-2</v>
      </c>
      <c r="H60" s="149">
        <v>13631.198285726447</v>
      </c>
      <c r="I60" s="145">
        <v>1.3776535842931059E-2</v>
      </c>
      <c r="J60" s="149">
        <v>15302.474859562615</v>
      </c>
      <c r="K60" s="145">
        <v>1.4474734926811171E-2</v>
      </c>
      <c r="L60" s="149">
        <v>16163.273924195357</v>
      </c>
      <c r="M60" s="145">
        <v>1.4486704170748793E-2</v>
      </c>
      <c r="N60" s="149">
        <v>17569.969760278927</v>
      </c>
      <c r="O60" s="145">
        <v>1.4325918085904736E-2</v>
      </c>
      <c r="P60" s="149">
        <v>18507.515444332083</v>
      </c>
      <c r="Q60" s="145">
        <v>1.4763851505675923E-2</v>
      </c>
      <c r="R60" s="149">
        <v>20693.96056081885</v>
      </c>
      <c r="S60" s="145">
        <v>1.6178409466447004E-2</v>
      </c>
      <c r="T60" s="149">
        <v>20059.084318195557</v>
      </c>
      <c r="U60" s="145">
        <v>1.5077013950198571E-2</v>
      </c>
      <c r="V60" s="149">
        <v>9307.5697712902947</v>
      </c>
      <c r="W60" s="128">
        <v>8.8667907049149453E-3</v>
      </c>
      <c r="X60" s="149">
        <v>7673.9851961136919</v>
      </c>
      <c r="Y60" s="128">
        <v>8.0592046101812982E-3</v>
      </c>
      <c r="Z60" s="149" t="s">
        <v>40</v>
      </c>
      <c r="AA60" s="128" t="s">
        <v>40</v>
      </c>
      <c r="AB60" s="149" t="s">
        <v>40</v>
      </c>
      <c r="AC60" s="128" t="s">
        <v>40</v>
      </c>
      <c r="AD60" s="149" t="s">
        <v>40</v>
      </c>
      <c r="AE60" s="128" t="s">
        <v>40</v>
      </c>
    </row>
    <row r="61" spans="1:31" ht="15" customHeight="1">
      <c r="A61" s="134" t="s">
        <v>5</v>
      </c>
      <c r="B61" s="156">
        <v>718888.57075288275</v>
      </c>
      <c r="C61" s="157">
        <v>0.99999999999999989</v>
      </c>
      <c r="D61" s="156">
        <v>820973.14993053104</v>
      </c>
      <c r="E61" s="157">
        <v>0.99999999999999978</v>
      </c>
      <c r="F61" s="156">
        <v>914951.41109209321</v>
      </c>
      <c r="G61" s="157">
        <v>0.99999999999999978</v>
      </c>
      <c r="H61" s="156">
        <v>989450.35538239556</v>
      </c>
      <c r="I61" s="157">
        <v>0.99999999999999978</v>
      </c>
      <c r="J61" s="156">
        <v>1057185.153091698</v>
      </c>
      <c r="K61" s="157">
        <v>1</v>
      </c>
      <c r="L61" s="156">
        <v>1115731.6207803742</v>
      </c>
      <c r="M61" s="157">
        <v>0.99999999999999989</v>
      </c>
      <c r="N61" s="156">
        <v>1226446.3369761978</v>
      </c>
      <c r="O61" s="157">
        <v>1</v>
      </c>
      <c r="P61" s="156">
        <v>1253569.6012125914</v>
      </c>
      <c r="Q61" s="157">
        <v>1</v>
      </c>
      <c r="R61" s="156">
        <v>1279109.7050508466</v>
      </c>
      <c r="S61" s="157">
        <v>1.0000000000000002</v>
      </c>
      <c r="T61" s="156">
        <v>1330441.4511025487</v>
      </c>
      <c r="U61" s="157">
        <v>0.99999999999999989</v>
      </c>
      <c r="V61" s="156">
        <v>1049711.229355061</v>
      </c>
      <c r="W61" s="157">
        <v>1</v>
      </c>
      <c r="X61" s="156">
        <v>952201.31108460086</v>
      </c>
      <c r="Y61" s="157">
        <v>0.99999999999999978</v>
      </c>
      <c r="Z61" s="156">
        <v>1094341.355509856</v>
      </c>
      <c r="AA61" s="157">
        <v>1.0000000000000002</v>
      </c>
      <c r="AB61" s="156">
        <v>28865.168582249753</v>
      </c>
      <c r="AC61" s="157">
        <v>1</v>
      </c>
      <c r="AD61" s="156">
        <v>27387.665984243282</v>
      </c>
      <c r="AE61" s="157">
        <v>1</v>
      </c>
    </row>
    <row r="62" spans="1:31" ht="15" customHeight="1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pans="1:31" ht="15" customHeight="1">
      <c r="A63" s="23" t="s">
        <v>42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pans="1:31" ht="15" customHeight="1">
      <c r="A64" s="36" t="s">
        <v>48</v>
      </c>
    </row>
    <row r="65" spans="1:31" ht="15" customHeight="1">
      <c r="A65" s="7" t="s">
        <v>46</v>
      </c>
      <c r="F65" s="28"/>
    </row>
    <row r="66" spans="1:31" ht="15" customHeight="1">
      <c r="A66" s="7" t="s">
        <v>49</v>
      </c>
    </row>
    <row r="67" spans="1:31" ht="15" customHeight="1">
      <c r="A67" s="7" t="s">
        <v>50</v>
      </c>
    </row>
    <row r="68" spans="1:31" ht="15" customHeight="1">
      <c r="A68" s="19" t="s">
        <v>83</v>
      </c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</row>
    <row r="69" spans="1:31" ht="15" customHeight="1">
      <c r="A69" s="1"/>
      <c r="P69" s="7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</sheetData>
  <sortState xmlns:xlrd2="http://schemas.microsoft.com/office/spreadsheetml/2017/richdata2" ref="A46:R48">
    <sortCondition descending="1" ref="D52:D54"/>
  </sortState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72"/>
  <sheetViews>
    <sheetView showGridLines="0" tabSelected="1" topLeftCell="A61" zoomScaleNormal="100" workbookViewId="0">
      <selection activeCell="B75" sqref="B75"/>
    </sheetView>
  </sheetViews>
  <sheetFormatPr baseColWidth="10" defaultColWidth="11.44140625" defaultRowHeight="15" customHeight="1"/>
  <cols>
    <col min="1" max="1" width="60" style="9" customWidth="1"/>
    <col min="2" max="31" width="14.6640625" style="9" customWidth="1"/>
    <col min="32" max="16384" width="11.44140625" style="9"/>
  </cols>
  <sheetData>
    <row r="1" spans="1:31" ht="15" customHeight="1">
      <c r="A1" s="1"/>
      <c r="B1" s="1"/>
      <c r="C1" s="1"/>
      <c r="D1" s="1"/>
      <c r="E1" s="1"/>
      <c r="F1" s="1"/>
      <c r="G1" s="1"/>
    </row>
    <row r="2" spans="1:31" ht="15" customHeight="1">
      <c r="A2" s="1"/>
      <c r="B2" s="1"/>
      <c r="C2" s="1"/>
      <c r="D2" s="1"/>
      <c r="E2" s="1"/>
      <c r="F2" s="1"/>
      <c r="G2" s="1"/>
    </row>
    <row r="3" spans="1:31" ht="15" customHeight="1">
      <c r="A3" s="1"/>
      <c r="B3" s="1"/>
      <c r="C3" s="1"/>
      <c r="D3" s="1"/>
      <c r="E3" s="1"/>
      <c r="F3" s="1"/>
      <c r="G3" s="1"/>
    </row>
    <row r="4" spans="1:31" ht="15" customHeight="1">
      <c r="A4" s="1"/>
      <c r="B4" s="1"/>
      <c r="C4" s="1"/>
      <c r="D4" s="1"/>
      <c r="E4" s="1"/>
      <c r="F4" s="1"/>
      <c r="G4" s="1"/>
    </row>
    <row r="5" spans="1:31" ht="15" customHeight="1">
      <c r="A5" s="11" t="s">
        <v>0</v>
      </c>
      <c r="B5" s="1"/>
      <c r="C5" s="1"/>
      <c r="D5" s="1"/>
      <c r="E5" s="1"/>
      <c r="F5" s="1"/>
      <c r="G5" s="1"/>
    </row>
    <row r="6" spans="1:31" ht="15" customHeight="1">
      <c r="A6" s="56" t="s">
        <v>90</v>
      </c>
      <c r="B6" s="1"/>
      <c r="C6" s="4"/>
      <c r="D6" s="1"/>
      <c r="E6" s="1"/>
      <c r="F6" s="1"/>
      <c r="G6" s="1"/>
    </row>
    <row r="7" spans="1:31" ht="15" customHeight="1">
      <c r="A7" s="112" t="s">
        <v>113</v>
      </c>
      <c r="B7" s="1"/>
      <c r="C7" s="1"/>
      <c r="D7" s="1"/>
      <c r="E7" s="1"/>
      <c r="F7" s="1"/>
      <c r="G7" s="1"/>
    </row>
    <row r="8" spans="1:31" ht="15" customHeight="1">
      <c r="A8" s="1"/>
      <c r="B8" s="1"/>
      <c r="C8" s="1"/>
      <c r="D8" s="1"/>
      <c r="E8" s="1"/>
      <c r="F8" s="1"/>
      <c r="G8" s="1"/>
    </row>
    <row r="9" spans="1:31" ht="15" customHeight="1">
      <c r="A9" s="115" t="s">
        <v>1</v>
      </c>
      <c r="B9" s="115">
        <v>2010</v>
      </c>
      <c r="C9" s="115" t="s">
        <v>11</v>
      </c>
      <c r="D9" s="115">
        <v>2011</v>
      </c>
      <c r="E9" s="136" t="s">
        <v>11</v>
      </c>
      <c r="F9" s="136">
        <v>2012</v>
      </c>
      <c r="G9" s="136" t="s">
        <v>11</v>
      </c>
      <c r="H9" s="136">
        <v>2013</v>
      </c>
      <c r="I9" s="136" t="s">
        <v>11</v>
      </c>
      <c r="J9" s="136">
        <v>2014</v>
      </c>
      <c r="K9" s="136" t="s">
        <v>11</v>
      </c>
      <c r="L9" s="136">
        <v>2015</v>
      </c>
      <c r="M9" s="136" t="s">
        <v>11</v>
      </c>
      <c r="N9" s="136">
        <v>2016</v>
      </c>
      <c r="O9" s="136" t="s">
        <v>11</v>
      </c>
      <c r="P9" s="136">
        <v>2017</v>
      </c>
      <c r="Q9" s="136" t="s">
        <v>11</v>
      </c>
      <c r="R9" s="136">
        <v>2018</v>
      </c>
      <c r="S9" s="136" t="s">
        <v>11</v>
      </c>
      <c r="T9" s="136">
        <v>2019</v>
      </c>
      <c r="U9" s="136" t="s">
        <v>11</v>
      </c>
      <c r="V9" s="136">
        <v>2020</v>
      </c>
      <c r="W9" s="136" t="s">
        <v>11</v>
      </c>
      <c r="X9" s="136">
        <v>2021</v>
      </c>
      <c r="Y9" s="136" t="s">
        <v>11</v>
      </c>
      <c r="Z9" s="136">
        <v>2022</v>
      </c>
      <c r="AA9" s="136" t="s">
        <v>11</v>
      </c>
      <c r="AB9" s="136">
        <v>2023</v>
      </c>
      <c r="AC9" s="136" t="s">
        <v>11</v>
      </c>
      <c r="AD9" s="136">
        <v>2024</v>
      </c>
      <c r="AE9" s="136" t="s">
        <v>11</v>
      </c>
    </row>
    <row r="10" spans="1:31" ht="15" customHeight="1">
      <c r="A10" s="118" t="s">
        <v>6</v>
      </c>
      <c r="B10" s="164">
        <v>6354.7342521753089</v>
      </c>
      <c r="C10" s="138">
        <v>0.17780806566213225</v>
      </c>
      <c r="D10" s="164">
        <v>8036.6482265472459</v>
      </c>
      <c r="E10" s="138">
        <v>0.20433323696871411</v>
      </c>
      <c r="F10" s="164">
        <v>8211.0017513755465</v>
      </c>
      <c r="G10" s="138">
        <v>0.20273804727901321</v>
      </c>
      <c r="H10" s="164">
        <v>9529.1914411649705</v>
      </c>
      <c r="I10" s="138">
        <v>0.22521631001786138</v>
      </c>
      <c r="J10" s="164">
        <v>9662.0141694563572</v>
      </c>
      <c r="K10" s="138">
        <v>0.23301465379515665</v>
      </c>
      <c r="L10" s="164">
        <v>10102.75707946506</v>
      </c>
      <c r="M10" s="138">
        <v>0.23679898415747583</v>
      </c>
      <c r="N10" s="164">
        <v>10404.582729431433</v>
      </c>
      <c r="O10" s="138">
        <v>0.23749003004551031</v>
      </c>
      <c r="P10" s="164">
        <v>10797.528900322286</v>
      </c>
      <c r="Q10" s="138">
        <v>0.24045613486405326</v>
      </c>
      <c r="R10" s="164">
        <v>10889.116467066138</v>
      </c>
      <c r="S10" s="138">
        <v>0.23623571414977063</v>
      </c>
      <c r="T10" s="164">
        <v>11286.337162345068</v>
      </c>
      <c r="U10" s="138">
        <v>0.24915195909127902</v>
      </c>
      <c r="V10" s="164">
        <v>10963.161803520892</v>
      </c>
      <c r="W10" s="138">
        <v>0.27711770061732982</v>
      </c>
      <c r="X10" s="164" t="s">
        <v>40</v>
      </c>
      <c r="Y10" s="138" t="s">
        <v>40</v>
      </c>
      <c r="Z10" s="164" t="s">
        <v>40</v>
      </c>
      <c r="AA10" s="138" t="s">
        <v>40</v>
      </c>
      <c r="AB10" s="164" t="s">
        <v>40</v>
      </c>
      <c r="AC10" s="138" t="s">
        <v>40</v>
      </c>
      <c r="AD10" s="164" t="s">
        <v>40</v>
      </c>
      <c r="AE10" s="138" t="s">
        <v>40</v>
      </c>
    </row>
    <row r="11" spans="1:31" ht="15" customHeight="1">
      <c r="A11" s="118" t="s">
        <v>3</v>
      </c>
      <c r="B11" s="164">
        <v>6403.1771671839651</v>
      </c>
      <c r="C11" s="138">
        <v>0.17916351825399723</v>
      </c>
      <c r="D11" s="164">
        <v>7156.3549182984398</v>
      </c>
      <c r="E11" s="138">
        <v>0.18195162014464977</v>
      </c>
      <c r="F11" s="164">
        <v>7891.353022641857</v>
      </c>
      <c r="G11" s="138">
        <v>0.19484559261380371</v>
      </c>
      <c r="H11" s="164">
        <v>8636.3018129774809</v>
      </c>
      <c r="I11" s="138">
        <v>0.20411343801080867</v>
      </c>
      <c r="J11" s="164">
        <v>9222.2869996582594</v>
      </c>
      <c r="K11" s="138">
        <v>0.22240994214417042</v>
      </c>
      <c r="L11" s="164">
        <v>9933.9163998548884</v>
      </c>
      <c r="M11" s="138">
        <v>0.23284151976417544</v>
      </c>
      <c r="N11" s="164">
        <v>9599.8438119683015</v>
      </c>
      <c r="O11" s="138">
        <v>0.21912144433120803</v>
      </c>
      <c r="P11" s="164">
        <v>10275.094039605829</v>
      </c>
      <c r="Q11" s="138">
        <v>0.2288217443951035</v>
      </c>
      <c r="R11" s="164">
        <v>10792.358693451566</v>
      </c>
      <c r="S11" s="138">
        <v>0.23413658684054287</v>
      </c>
      <c r="T11" s="164">
        <v>10571.501809604693</v>
      </c>
      <c r="U11" s="138">
        <v>0.23337158446653553</v>
      </c>
      <c r="V11" s="164">
        <v>10131.233157537885</v>
      </c>
      <c r="W11" s="138">
        <v>0.25608889911059118</v>
      </c>
      <c r="X11" s="164">
        <v>10036.608479694445</v>
      </c>
      <c r="Y11" s="138">
        <v>0.33882006808174864</v>
      </c>
      <c r="Z11" s="164">
        <v>9557.1817066509902</v>
      </c>
      <c r="AA11" s="138">
        <v>0.33319464089084289</v>
      </c>
      <c r="AB11" s="164" t="s">
        <v>40</v>
      </c>
      <c r="AC11" s="138" t="s">
        <v>40</v>
      </c>
      <c r="AD11" s="164" t="s">
        <v>40</v>
      </c>
      <c r="AE11" s="138" t="s">
        <v>40</v>
      </c>
    </row>
    <row r="12" spans="1:31" ht="15" customHeight="1">
      <c r="A12" s="118" t="s">
        <v>4</v>
      </c>
      <c r="B12" s="164">
        <v>6820.6620015843682</v>
      </c>
      <c r="C12" s="138">
        <v>0.19084491481634769</v>
      </c>
      <c r="D12" s="164">
        <v>7209</v>
      </c>
      <c r="E12" s="138">
        <v>0.18329013088337148</v>
      </c>
      <c r="F12" s="164">
        <v>8151.2907314496997</v>
      </c>
      <c r="G12" s="138">
        <v>0.20126372100953258</v>
      </c>
      <c r="H12" s="164">
        <v>7943.7964087668342</v>
      </c>
      <c r="I12" s="138">
        <v>0.18774651823942012</v>
      </c>
      <c r="J12" s="164">
        <v>7804.8323210984954</v>
      </c>
      <c r="K12" s="138">
        <v>0.18822579529836711</v>
      </c>
      <c r="L12" s="164">
        <v>7846.7119091629256</v>
      </c>
      <c r="M12" s="138">
        <v>0.18391943847119943</v>
      </c>
      <c r="N12" s="164">
        <v>8585.3155532083456</v>
      </c>
      <c r="O12" s="138">
        <v>0.19596430743100601</v>
      </c>
      <c r="P12" s="164">
        <v>8720.4724055980987</v>
      </c>
      <c r="Q12" s="138">
        <v>0.19420101656557393</v>
      </c>
      <c r="R12" s="164">
        <v>9047.8946395563762</v>
      </c>
      <c r="S12" s="138">
        <v>0.19629102675061871</v>
      </c>
      <c r="T12" s="164">
        <v>9325.8228148930539</v>
      </c>
      <c r="U12" s="138">
        <v>0.20587255112498923</v>
      </c>
      <c r="V12" s="164">
        <v>7625.8922630050156</v>
      </c>
      <c r="W12" s="138">
        <v>0.19276097233197317</v>
      </c>
      <c r="X12" s="164">
        <v>8337.8452601003428</v>
      </c>
      <c r="Y12" s="138">
        <v>0.28147250183144423</v>
      </c>
      <c r="Z12" s="164">
        <v>8659.5566411407453</v>
      </c>
      <c r="AA12" s="138">
        <v>0.30190049262230384</v>
      </c>
      <c r="AB12" s="164" t="s">
        <v>40</v>
      </c>
      <c r="AC12" s="138" t="s">
        <v>40</v>
      </c>
      <c r="AD12" s="164" t="s">
        <v>40</v>
      </c>
      <c r="AE12" s="138" t="s">
        <v>40</v>
      </c>
    </row>
    <row r="13" spans="1:31" ht="15" customHeight="1">
      <c r="A13" s="118" t="s">
        <v>74</v>
      </c>
      <c r="B13" s="165">
        <v>7247.7408906882592</v>
      </c>
      <c r="C13" s="138">
        <v>0.20279475695659149</v>
      </c>
      <c r="D13" s="165">
        <v>7510</v>
      </c>
      <c r="E13" s="138">
        <v>0.19094311040839504</v>
      </c>
      <c r="F13" s="165">
        <v>7274.4898785425094</v>
      </c>
      <c r="G13" s="138">
        <v>0.17961460946949451</v>
      </c>
      <c r="H13" s="165">
        <v>7205.4858299595144</v>
      </c>
      <c r="I13" s="138">
        <v>0.17029702263081811</v>
      </c>
      <c r="J13" s="165">
        <v>6018.4412955465586</v>
      </c>
      <c r="K13" s="138">
        <v>0.14514416872845073</v>
      </c>
      <c r="L13" s="165">
        <v>6048.6923076923076</v>
      </c>
      <c r="M13" s="138">
        <v>0.14177557499170496</v>
      </c>
      <c r="N13" s="165">
        <v>6315.1902834008097</v>
      </c>
      <c r="O13" s="138">
        <v>0.14414751356683486</v>
      </c>
      <c r="P13" s="165">
        <v>6850.9595141700402</v>
      </c>
      <c r="Q13" s="138">
        <v>0.15256780140113999</v>
      </c>
      <c r="R13" s="165">
        <v>6699.4534412955463</v>
      </c>
      <c r="S13" s="138">
        <v>0.14534238594143775</v>
      </c>
      <c r="T13" s="165">
        <v>6297.6882591093117</v>
      </c>
      <c r="U13" s="138">
        <v>0.13902485323034677</v>
      </c>
      <c r="V13" s="165">
        <v>4611.8825910931173</v>
      </c>
      <c r="W13" s="138">
        <v>0.11657533858073396</v>
      </c>
      <c r="X13" s="165">
        <v>5119.6518218623478</v>
      </c>
      <c r="Y13" s="138">
        <v>0.17283136851932462</v>
      </c>
      <c r="Z13" s="165">
        <v>5926.1821862348179</v>
      </c>
      <c r="AA13" s="138">
        <v>0.20660611109047819</v>
      </c>
      <c r="AB13" s="165" t="s">
        <v>40</v>
      </c>
      <c r="AC13" s="138" t="s">
        <v>40</v>
      </c>
      <c r="AD13" s="165" t="s">
        <v>40</v>
      </c>
      <c r="AE13" s="138" t="s">
        <v>40</v>
      </c>
    </row>
    <row r="14" spans="1:31" ht="15" customHeight="1">
      <c r="A14" s="118" t="s">
        <v>7</v>
      </c>
      <c r="B14" s="165">
        <v>2806.6140030237416</v>
      </c>
      <c r="C14" s="138">
        <v>7.8530208681358751E-2</v>
      </c>
      <c r="D14" s="165">
        <v>2907.3050000000003</v>
      </c>
      <c r="E14" s="138">
        <v>7.3918756272420644E-2</v>
      </c>
      <c r="F14" s="165">
        <v>2915.6540531084847</v>
      </c>
      <c r="G14" s="138">
        <v>7.1990486321517125E-2</v>
      </c>
      <c r="H14" s="165">
        <v>3011.7332632872794</v>
      </c>
      <c r="I14" s="138">
        <v>7.1180378367200717E-2</v>
      </c>
      <c r="J14" s="165">
        <v>3040.5521052789713</v>
      </c>
      <c r="K14" s="138">
        <v>7.3327691693664557E-2</v>
      </c>
      <c r="L14" s="165">
        <v>3021.4045696211697</v>
      </c>
      <c r="M14" s="138">
        <v>7.0818839568983508E-2</v>
      </c>
      <c r="N14" s="165">
        <v>3208.8038467603728</v>
      </c>
      <c r="O14" s="138">
        <v>7.3242622197777787E-2</v>
      </c>
      <c r="P14" s="165">
        <v>3091.4492399526398</v>
      </c>
      <c r="Q14" s="138">
        <v>6.8845190619979638E-2</v>
      </c>
      <c r="R14" s="165">
        <v>3214</v>
      </c>
      <c r="S14" s="138">
        <v>6.97266474808797E-2</v>
      </c>
      <c r="T14" s="165">
        <v>3160</v>
      </c>
      <c r="U14" s="138">
        <v>6.975869845136301E-2</v>
      </c>
      <c r="V14" s="165">
        <v>3032.2215326294818</v>
      </c>
      <c r="W14" s="138">
        <v>7.6645978043923021E-2</v>
      </c>
      <c r="X14" s="165">
        <v>3330.0927671012223</v>
      </c>
      <c r="Y14" s="138">
        <v>0.11241867811726426</v>
      </c>
      <c r="Z14" s="165">
        <v>3469.8368025800378</v>
      </c>
      <c r="AA14" s="138">
        <v>0.12096986987083408</v>
      </c>
      <c r="AB14" s="165" t="s">
        <v>40</v>
      </c>
      <c r="AC14" s="138" t="s">
        <v>40</v>
      </c>
      <c r="AD14" s="165" t="s">
        <v>40</v>
      </c>
      <c r="AE14" s="138" t="s">
        <v>40</v>
      </c>
    </row>
    <row r="15" spans="1:31" customFormat="1" ht="15" customHeight="1">
      <c r="A15" s="220" t="s">
        <v>2</v>
      </c>
      <c r="B15" s="221">
        <v>2755.0504926108374</v>
      </c>
      <c r="C15" s="222">
        <v>7.7087440552679062E-2</v>
      </c>
      <c r="D15" s="221">
        <v>2777</v>
      </c>
      <c r="E15" s="222">
        <v>7.0605728043157526E-2</v>
      </c>
      <c r="F15" s="221">
        <v>2960.3214285714284</v>
      </c>
      <c r="G15" s="222">
        <v>7.3093369593575694E-2</v>
      </c>
      <c r="H15" s="221">
        <v>2906.1523058083549</v>
      </c>
      <c r="I15" s="222">
        <v>6.8685040352599022E-2</v>
      </c>
      <c r="J15" s="221">
        <v>2749.0359021457793</v>
      </c>
      <c r="K15" s="222">
        <v>6.6297320390391948E-2</v>
      </c>
      <c r="L15" s="221">
        <v>2499.2248684979545</v>
      </c>
      <c r="M15" s="222">
        <v>5.8579445728170795E-2</v>
      </c>
      <c r="N15" s="221">
        <v>2232.03629873925</v>
      </c>
      <c r="O15" s="222">
        <v>5.0947393224218339E-2</v>
      </c>
      <c r="P15" s="221">
        <v>2004.2372881355932</v>
      </c>
      <c r="Q15" s="222">
        <v>4.4633467166835909E-2</v>
      </c>
      <c r="R15" s="221">
        <v>1859.3107344632767</v>
      </c>
      <c r="S15" s="222">
        <v>4.033712014291737E-2</v>
      </c>
      <c r="T15" s="221">
        <v>1431</v>
      </c>
      <c r="U15" s="222">
        <v>3.1590094140474832E-2</v>
      </c>
      <c r="V15" s="221">
        <v>1175</v>
      </c>
      <c r="W15" s="222">
        <v>2.9700674318314788E-2</v>
      </c>
      <c r="X15" s="221">
        <v>971.03903314686499</v>
      </c>
      <c r="Y15" s="222">
        <v>3.2780745805367162E-2</v>
      </c>
      <c r="Z15" s="221">
        <v>1070.7223289081851</v>
      </c>
      <c r="AA15" s="222">
        <v>3.7328885525541033E-2</v>
      </c>
      <c r="AB15" s="221">
        <v>1053.6824260387964</v>
      </c>
      <c r="AC15" s="222">
        <v>1</v>
      </c>
      <c r="AD15" s="221">
        <v>1016.2457279229634</v>
      </c>
      <c r="AE15" s="222">
        <v>1</v>
      </c>
    </row>
    <row r="16" spans="1:31" ht="15" customHeight="1">
      <c r="A16" s="118" t="s">
        <v>33</v>
      </c>
      <c r="B16" s="165">
        <v>1824.7376256634227</v>
      </c>
      <c r="C16" s="138">
        <v>5.1056905715460975E-2</v>
      </c>
      <c r="D16" s="165">
        <v>2074.4385639121015</v>
      </c>
      <c r="E16" s="138">
        <v>5.274297626424778E-2</v>
      </c>
      <c r="F16" s="165">
        <v>1632.6599808567466</v>
      </c>
      <c r="G16" s="138">
        <v>4.0312047958586394E-2</v>
      </c>
      <c r="H16" s="165">
        <v>1607.0496282158563</v>
      </c>
      <c r="I16" s="138">
        <v>3.7981584221179608E-2</v>
      </c>
      <c r="J16" s="165">
        <v>1511.0108058125174</v>
      </c>
      <c r="K16" s="138">
        <v>3.644039986094897E-2</v>
      </c>
      <c r="L16" s="165">
        <v>1671.0755098180807</v>
      </c>
      <c r="M16" s="138">
        <v>3.9168415123004251E-2</v>
      </c>
      <c r="N16" s="165">
        <v>1850.3479783043115</v>
      </c>
      <c r="O16" s="138">
        <v>4.223515814037395E-2</v>
      </c>
      <c r="P16" s="165">
        <v>1645.4651571771899</v>
      </c>
      <c r="Q16" s="138">
        <v>3.664377242245577E-2</v>
      </c>
      <c r="R16" s="165">
        <v>2042.1515823726122</v>
      </c>
      <c r="S16" s="138">
        <v>4.4303790755014248E-2</v>
      </c>
      <c r="T16" s="165">
        <v>1795.6602588804301</v>
      </c>
      <c r="U16" s="138">
        <v>3.9640165354536828E-2</v>
      </c>
      <c r="V16" s="165">
        <v>862</v>
      </c>
      <c r="W16" s="138">
        <v>2.1788920223308379E-2</v>
      </c>
      <c r="X16" s="165">
        <v>715</v>
      </c>
      <c r="Y16" s="138">
        <v>2.4137271984711866E-2</v>
      </c>
      <c r="Z16" s="165" t="s">
        <v>40</v>
      </c>
      <c r="AA16" s="138" t="s">
        <v>40</v>
      </c>
      <c r="AB16" s="165" t="s">
        <v>40</v>
      </c>
      <c r="AC16" s="138" t="s">
        <v>40</v>
      </c>
      <c r="AD16" s="165" t="s">
        <v>40</v>
      </c>
      <c r="AE16" s="138" t="s">
        <v>40</v>
      </c>
    </row>
    <row r="17" spans="1:33" ht="15" customHeight="1">
      <c r="A17" s="118" t="s">
        <v>32</v>
      </c>
      <c r="B17" s="165">
        <v>1526.574855747986</v>
      </c>
      <c r="C17" s="138">
        <v>4.2714189361432606E-2</v>
      </c>
      <c r="D17" s="165">
        <v>1660.3398328690805</v>
      </c>
      <c r="E17" s="138">
        <v>4.2214441015043541E-2</v>
      </c>
      <c r="F17" s="165">
        <v>1463.7758519003219</v>
      </c>
      <c r="G17" s="138">
        <v>3.6142125754476923E-2</v>
      </c>
      <c r="H17" s="165">
        <v>1471.5741382108399</v>
      </c>
      <c r="I17" s="138">
        <v>3.477970816011252E-2</v>
      </c>
      <c r="J17" s="165">
        <v>1457.0905467946868</v>
      </c>
      <c r="K17" s="138">
        <v>3.5140028088849619E-2</v>
      </c>
      <c r="L17" s="165">
        <v>1540.070477599209</v>
      </c>
      <c r="M17" s="138">
        <v>3.6097782195285789E-2</v>
      </c>
      <c r="N17" s="165">
        <v>1614.488000100273</v>
      </c>
      <c r="O17" s="138">
        <v>3.6851531063070535E-2</v>
      </c>
      <c r="P17" s="165">
        <v>1519.1536886704851</v>
      </c>
      <c r="Q17" s="138">
        <v>3.3830872564857957E-2</v>
      </c>
      <c r="R17" s="165">
        <v>1550</v>
      </c>
      <c r="S17" s="138">
        <v>3.3626727938818775E-2</v>
      </c>
      <c r="T17" s="165">
        <v>1431</v>
      </c>
      <c r="U17" s="138">
        <v>3.1590094140474832E-2</v>
      </c>
      <c r="V17" s="165">
        <v>1160</v>
      </c>
      <c r="W17" s="138">
        <v>2.9321516773825662E-2</v>
      </c>
      <c r="X17" s="165">
        <v>1112</v>
      </c>
      <c r="Y17" s="138">
        <v>3.7539365660139296E-2</v>
      </c>
      <c r="Z17" s="165" t="s">
        <v>40</v>
      </c>
      <c r="AA17" s="138" t="s">
        <v>40</v>
      </c>
      <c r="AB17" s="165" t="s">
        <v>40</v>
      </c>
      <c r="AC17" s="138" t="s">
        <v>40</v>
      </c>
      <c r="AD17" s="165" t="s">
        <v>40</v>
      </c>
      <c r="AE17" s="138" t="s">
        <v>40</v>
      </c>
    </row>
    <row r="18" spans="1:33" ht="15" customHeight="1">
      <c r="A18" s="140" t="s">
        <v>5</v>
      </c>
      <c r="B18" s="142">
        <v>35739.291288677887</v>
      </c>
      <c r="C18" s="120">
        <v>1</v>
      </c>
      <c r="D18" s="142">
        <v>39331.086541626872</v>
      </c>
      <c r="E18" s="120">
        <v>0.99999999999999989</v>
      </c>
      <c r="F18" s="142">
        <v>40500.546698446589</v>
      </c>
      <c r="G18" s="120">
        <v>1.0000000000000002</v>
      </c>
      <c r="H18" s="142">
        <v>42311.284828391123</v>
      </c>
      <c r="I18" s="120">
        <v>1.0000000000000002</v>
      </c>
      <c r="J18" s="142">
        <v>41465.264145791625</v>
      </c>
      <c r="K18" s="120">
        <v>1</v>
      </c>
      <c r="L18" s="142">
        <v>42663.853121711596</v>
      </c>
      <c r="M18" s="120">
        <v>0.99999999999999989</v>
      </c>
      <c r="N18" s="142">
        <v>43810.608501913106</v>
      </c>
      <c r="O18" s="120">
        <v>0.99999999999999978</v>
      </c>
      <c r="P18" s="142">
        <v>44904.360233632164</v>
      </c>
      <c r="Q18" s="120">
        <v>0.99999999999999989</v>
      </c>
      <c r="R18" s="142">
        <v>46094.285558205513</v>
      </c>
      <c r="S18" s="120">
        <v>1</v>
      </c>
      <c r="T18" s="142">
        <v>45299.010304832555</v>
      </c>
      <c r="U18" s="120">
        <v>1.0000000000000002</v>
      </c>
      <c r="V18" s="142">
        <v>39561.39134778639</v>
      </c>
      <c r="W18" s="120">
        <v>1</v>
      </c>
      <c r="X18" s="142">
        <v>29622.23736190522</v>
      </c>
      <c r="Y18" s="120">
        <v>1</v>
      </c>
      <c r="Z18" s="142">
        <v>28683.479665514777</v>
      </c>
      <c r="AA18" s="120">
        <v>1</v>
      </c>
      <c r="AB18" s="142">
        <v>1053.6824260387964</v>
      </c>
      <c r="AC18" s="120">
        <v>1</v>
      </c>
      <c r="AD18" s="142">
        <v>1016.2457279229634</v>
      </c>
      <c r="AE18" s="120">
        <v>1</v>
      </c>
    </row>
    <row r="19" spans="1:33" ht="15" customHeight="1">
      <c r="B19" s="1"/>
      <c r="C19" s="53"/>
      <c r="D19" s="1"/>
      <c r="E19" s="53"/>
      <c r="F19" s="18"/>
      <c r="G19" s="53"/>
      <c r="H19" s="20"/>
      <c r="L19" s="20"/>
      <c r="R19" s="20"/>
      <c r="T19" s="20"/>
      <c r="V19" s="20"/>
      <c r="X19" s="20"/>
      <c r="Z19" s="20"/>
      <c r="AB19" s="20"/>
      <c r="AD19" s="20"/>
    </row>
    <row r="20" spans="1:33" ht="15" customHeight="1">
      <c r="A20" s="19" t="s">
        <v>85</v>
      </c>
      <c r="B20" s="12"/>
      <c r="D20" s="61"/>
      <c r="E20" s="53"/>
      <c r="F20" s="63"/>
      <c r="G20" s="53"/>
      <c r="H20" s="20"/>
      <c r="I20" s="53"/>
      <c r="J20" s="53"/>
      <c r="K20" s="53"/>
      <c r="L20" s="53"/>
      <c r="M20" s="53"/>
    </row>
    <row r="21" spans="1:33" ht="15" customHeight="1">
      <c r="A21" s="1"/>
      <c r="B21" s="1"/>
      <c r="E21" s="53"/>
      <c r="G21" s="53"/>
      <c r="I21" s="53"/>
      <c r="J21" s="53"/>
      <c r="K21" s="53"/>
      <c r="L21" s="53"/>
      <c r="M21" s="53"/>
    </row>
    <row r="22" spans="1:33" ht="15" customHeight="1">
      <c r="A22" s="1"/>
      <c r="B22" s="1"/>
      <c r="E22" s="53"/>
      <c r="G22" s="53"/>
      <c r="I22" s="53"/>
      <c r="J22" s="53"/>
      <c r="K22" s="53"/>
      <c r="L22" s="53"/>
      <c r="M22" s="53"/>
    </row>
    <row r="23" spans="1:33" ht="15" customHeight="1">
      <c r="A23" s="2" t="s">
        <v>0</v>
      </c>
      <c r="B23" s="1"/>
      <c r="E23" s="53"/>
      <c r="G23" s="53"/>
      <c r="I23" s="53"/>
      <c r="J23" s="53"/>
      <c r="K23" s="53"/>
      <c r="L23" s="53"/>
      <c r="M23" s="53"/>
    </row>
    <row r="24" spans="1:33" ht="15" customHeight="1">
      <c r="A24" s="3" t="s">
        <v>91</v>
      </c>
      <c r="B24" s="1"/>
      <c r="E24" s="54"/>
      <c r="G24" s="54"/>
      <c r="I24" s="53"/>
      <c r="J24" s="53"/>
      <c r="K24" s="53"/>
      <c r="L24" s="53"/>
      <c r="M24" s="53"/>
    </row>
    <row r="25" spans="1:33" ht="15" customHeight="1">
      <c r="A25" s="112" t="s">
        <v>113</v>
      </c>
      <c r="B25" s="1"/>
      <c r="E25" s="53"/>
      <c r="G25" s="53"/>
      <c r="I25" s="53"/>
      <c r="J25" s="53"/>
      <c r="K25" s="53"/>
      <c r="L25" s="53"/>
      <c r="M25" s="53"/>
      <c r="AG25" s="19" t="s">
        <v>85</v>
      </c>
    </row>
    <row r="26" spans="1:33" ht="15" customHeight="1">
      <c r="A26" s="1"/>
      <c r="B26" s="1"/>
      <c r="E26" s="53"/>
      <c r="G26" s="53"/>
      <c r="I26" s="53"/>
      <c r="J26" s="53"/>
      <c r="K26" s="53"/>
      <c r="L26" s="53"/>
      <c r="M26" s="53"/>
    </row>
    <row r="27" spans="1:33" ht="15" customHeight="1">
      <c r="A27" s="125" t="s">
        <v>8</v>
      </c>
      <c r="B27" s="125">
        <v>2010</v>
      </c>
      <c r="C27" s="160" t="s">
        <v>11</v>
      </c>
      <c r="D27" s="126">
        <v>2011</v>
      </c>
      <c r="E27" s="160" t="s">
        <v>11</v>
      </c>
      <c r="F27" s="126">
        <v>2012</v>
      </c>
      <c r="G27" s="160" t="s">
        <v>11</v>
      </c>
      <c r="H27" s="126">
        <v>2013</v>
      </c>
      <c r="I27" s="160" t="s">
        <v>11</v>
      </c>
      <c r="J27" s="126">
        <v>2014</v>
      </c>
      <c r="K27" s="160" t="s">
        <v>11</v>
      </c>
      <c r="L27" s="126">
        <v>2015</v>
      </c>
      <c r="M27" s="126" t="s">
        <v>11</v>
      </c>
      <c r="N27" s="126">
        <v>2016</v>
      </c>
      <c r="O27" s="126" t="s">
        <v>11</v>
      </c>
      <c r="P27" s="126">
        <v>2017</v>
      </c>
      <c r="Q27" s="126" t="s">
        <v>11</v>
      </c>
      <c r="R27" s="126">
        <v>2018</v>
      </c>
      <c r="S27" s="126" t="s">
        <v>11</v>
      </c>
      <c r="T27" s="126">
        <v>2019</v>
      </c>
      <c r="U27" s="126" t="s">
        <v>11</v>
      </c>
      <c r="V27" s="126">
        <v>2020</v>
      </c>
      <c r="W27" s="126" t="s">
        <v>11</v>
      </c>
      <c r="X27" s="126">
        <v>2021</v>
      </c>
      <c r="Y27" s="126" t="s">
        <v>11</v>
      </c>
      <c r="Z27" s="126">
        <v>2022</v>
      </c>
      <c r="AA27" s="126" t="s">
        <v>11</v>
      </c>
      <c r="AB27" s="126">
        <v>2023</v>
      </c>
      <c r="AC27" s="126" t="s">
        <v>11</v>
      </c>
      <c r="AD27" s="126">
        <v>2024</v>
      </c>
      <c r="AE27" s="126" t="s">
        <v>11</v>
      </c>
    </row>
    <row r="28" spans="1:33" s="30" customFormat="1" ht="15" customHeight="1">
      <c r="A28" s="127" t="s">
        <v>17</v>
      </c>
      <c r="B28" s="166">
        <v>6354.7342521753089</v>
      </c>
      <c r="C28" s="167">
        <v>0.17780806566213225</v>
      </c>
      <c r="D28" s="166">
        <v>8036.6482265472459</v>
      </c>
      <c r="E28" s="167">
        <v>0.20433323696871411</v>
      </c>
      <c r="F28" s="166">
        <v>8211.0017513755465</v>
      </c>
      <c r="G28" s="167">
        <v>0.20273804727901321</v>
      </c>
      <c r="H28" s="166">
        <v>9529.1914411649705</v>
      </c>
      <c r="I28" s="167">
        <v>0.22521631001786138</v>
      </c>
      <c r="J28" s="166">
        <v>9662.0141694563572</v>
      </c>
      <c r="K28" s="167">
        <v>0.23301465379515665</v>
      </c>
      <c r="L28" s="166">
        <v>10102.75707946506</v>
      </c>
      <c r="M28" s="167">
        <v>0.23679898415747583</v>
      </c>
      <c r="N28" s="166">
        <v>10404.582729431433</v>
      </c>
      <c r="O28" s="167">
        <v>0.23749003004551031</v>
      </c>
      <c r="P28" s="166">
        <v>10797.528900322286</v>
      </c>
      <c r="Q28" s="167">
        <v>0.24045613486405326</v>
      </c>
      <c r="R28" s="166">
        <v>10889.116467066138</v>
      </c>
      <c r="S28" s="167">
        <v>0.23623571414977063</v>
      </c>
      <c r="T28" s="166">
        <v>11286.337162345068</v>
      </c>
      <c r="U28" s="167">
        <v>0.24915195909127902</v>
      </c>
      <c r="V28" s="166">
        <v>10963.161803520892</v>
      </c>
      <c r="W28" s="167">
        <v>0.27711770061732982</v>
      </c>
      <c r="X28" s="166" t="s">
        <v>40</v>
      </c>
      <c r="Y28" s="167" t="s">
        <v>40</v>
      </c>
      <c r="Z28" s="166" t="s">
        <v>40</v>
      </c>
      <c r="AA28" s="167" t="s">
        <v>40</v>
      </c>
      <c r="AB28" s="166" t="s">
        <v>40</v>
      </c>
      <c r="AC28" s="167" t="s">
        <v>40</v>
      </c>
      <c r="AD28" s="166" t="s">
        <v>40</v>
      </c>
      <c r="AE28" s="167" t="s">
        <v>40</v>
      </c>
    </row>
    <row r="29" spans="1:33" ht="15" customHeight="1">
      <c r="A29" s="40" t="s">
        <v>25</v>
      </c>
      <c r="B29" s="168">
        <v>5113.3547127598968</v>
      </c>
      <c r="C29" s="39">
        <v>0.14307375799530178</v>
      </c>
      <c r="D29" s="168">
        <v>6779.7788731371484</v>
      </c>
      <c r="E29" s="39">
        <v>0.17237710598108263</v>
      </c>
      <c r="F29" s="168">
        <v>6882.7169860965387</v>
      </c>
      <c r="G29" s="39">
        <v>0.16994133529463018</v>
      </c>
      <c r="H29" s="168">
        <v>8248.6309894377773</v>
      </c>
      <c r="I29" s="39">
        <v>0.19495108746740059</v>
      </c>
      <c r="J29" s="168">
        <v>8360.269926763709</v>
      </c>
      <c r="K29" s="39">
        <v>0.20162104592820268</v>
      </c>
      <c r="L29" s="168">
        <v>8789.3359102887989</v>
      </c>
      <c r="M29" s="39">
        <v>0.20601364544394407</v>
      </c>
      <c r="N29" s="168">
        <v>9038.5827294314331</v>
      </c>
      <c r="O29" s="39">
        <v>0.20631036724899038</v>
      </c>
      <c r="P29" s="168">
        <v>9440.5289003222861</v>
      </c>
      <c r="Q29" s="39">
        <v>0.21023635235429949</v>
      </c>
      <c r="R29" s="168">
        <v>9522.1164670661383</v>
      </c>
      <c r="S29" s="39">
        <v>0.20657910957405112</v>
      </c>
      <c r="T29" s="168">
        <v>9940.3685154803807</v>
      </c>
      <c r="U29" s="39">
        <v>0.21943897777430979</v>
      </c>
      <c r="V29" s="168">
        <v>9806.988206161157</v>
      </c>
      <c r="W29" s="39">
        <v>0.24789290447212481</v>
      </c>
      <c r="X29" s="168" t="s">
        <v>40</v>
      </c>
      <c r="Y29" s="39" t="s">
        <v>40</v>
      </c>
      <c r="Z29" s="168" t="s">
        <v>40</v>
      </c>
      <c r="AA29" s="39" t="s">
        <v>40</v>
      </c>
      <c r="AB29" s="168" t="s">
        <v>40</v>
      </c>
      <c r="AC29" s="39" t="s">
        <v>40</v>
      </c>
      <c r="AD29" s="168" t="s">
        <v>40</v>
      </c>
      <c r="AE29" s="39" t="s">
        <v>40</v>
      </c>
    </row>
    <row r="30" spans="1:33" ht="15" customHeight="1">
      <c r="A30" s="171" t="s">
        <v>63</v>
      </c>
      <c r="B30" s="170">
        <v>203</v>
      </c>
      <c r="C30" s="129">
        <v>5.6800230972769697E-3</v>
      </c>
      <c r="D30" s="170">
        <v>208</v>
      </c>
      <c r="E30" s="129">
        <v>5.2884376784215941E-3</v>
      </c>
      <c r="F30" s="170">
        <v>208.38846261190088</v>
      </c>
      <c r="G30" s="129">
        <v>5.1453246832318363E-3</v>
      </c>
      <c r="H30" s="170">
        <v>248.324976690683</v>
      </c>
      <c r="I30" s="129">
        <v>5.8690010879569286E-3</v>
      </c>
      <c r="J30" s="170">
        <v>262.2718380071243</v>
      </c>
      <c r="K30" s="129">
        <v>6.3250974860543045E-3</v>
      </c>
      <c r="L30" s="170">
        <v>250.39844461533673</v>
      </c>
      <c r="M30" s="129">
        <v>5.8691005686007571E-3</v>
      </c>
      <c r="N30" s="170">
        <v>265.46632730739958</v>
      </c>
      <c r="O30" s="129">
        <v>6.0594074445646491E-3</v>
      </c>
      <c r="P30" s="170">
        <v>260.55629881195904</v>
      </c>
      <c r="Q30" s="129">
        <v>5.8024721309092239E-3</v>
      </c>
      <c r="R30" s="170">
        <v>278.8639259323391</v>
      </c>
      <c r="S30" s="129">
        <v>6.049858947921081E-3</v>
      </c>
      <c r="T30" s="170">
        <v>286.02770639572884</v>
      </c>
      <c r="U30" s="129">
        <v>6.3142153541755203E-3</v>
      </c>
      <c r="V30" s="170">
        <v>333.1629330283302</v>
      </c>
      <c r="W30" s="129">
        <v>8.4214159734544297E-3</v>
      </c>
      <c r="X30" s="170" t="s">
        <v>40</v>
      </c>
      <c r="Y30" s="129" t="s">
        <v>40</v>
      </c>
      <c r="Z30" s="170" t="s">
        <v>40</v>
      </c>
      <c r="AA30" s="129" t="s">
        <v>40</v>
      </c>
      <c r="AB30" s="170" t="s">
        <v>40</v>
      </c>
      <c r="AC30" s="129" t="s">
        <v>40</v>
      </c>
      <c r="AD30" s="170" t="s">
        <v>40</v>
      </c>
      <c r="AE30" s="129" t="s">
        <v>40</v>
      </c>
    </row>
    <row r="31" spans="1:33" ht="15" customHeight="1">
      <c r="A31" s="172" t="s">
        <v>64</v>
      </c>
      <c r="B31" s="170">
        <v>1582</v>
      </c>
      <c r="C31" s="129">
        <v>4.4265007585675697E-2</v>
      </c>
      <c r="D31" s="170">
        <v>1610</v>
      </c>
      <c r="E31" s="129">
        <v>4.0934541645474838E-2</v>
      </c>
      <c r="F31" s="170">
        <v>1619.0256361777901</v>
      </c>
      <c r="G31" s="129">
        <v>3.9975402016977919E-2</v>
      </c>
      <c r="H31" s="170">
        <v>2212.597071594525</v>
      </c>
      <c r="I31" s="129">
        <v>5.2293308524392984E-2</v>
      </c>
      <c r="J31" s="170">
        <v>2166.8937514578188</v>
      </c>
      <c r="K31" s="129">
        <v>5.2258047695995208E-2</v>
      </c>
      <c r="L31" s="170">
        <v>2509.1059479502874</v>
      </c>
      <c r="M31" s="129">
        <v>5.8811048800311141E-2</v>
      </c>
      <c r="N31" s="170">
        <v>2600.3834325473126</v>
      </c>
      <c r="O31" s="129">
        <v>5.9355108761700033E-2</v>
      </c>
      <c r="P31" s="170">
        <v>2828.9726015103279</v>
      </c>
      <c r="Q31" s="129">
        <v>6.2999953385183813E-2</v>
      </c>
      <c r="R31" s="170">
        <v>2854.2525411337983</v>
      </c>
      <c r="S31" s="129">
        <v>6.1922047528637662E-2</v>
      </c>
      <c r="T31" s="170">
        <v>3116.2567947797606</v>
      </c>
      <c r="U31" s="129">
        <v>6.8793043684826694E-2</v>
      </c>
      <c r="V31" s="170">
        <v>3167.4089544230883</v>
      </c>
      <c r="W31" s="129">
        <v>8.0063133436794984E-2</v>
      </c>
      <c r="X31" s="170" t="s">
        <v>40</v>
      </c>
      <c r="Y31" s="129" t="s">
        <v>40</v>
      </c>
      <c r="Z31" s="170" t="s">
        <v>40</v>
      </c>
      <c r="AA31" s="129" t="s">
        <v>40</v>
      </c>
      <c r="AB31" s="170" t="s">
        <v>40</v>
      </c>
      <c r="AC31" s="129" t="s">
        <v>40</v>
      </c>
      <c r="AD31" s="170" t="s">
        <v>40</v>
      </c>
      <c r="AE31" s="129" t="s">
        <v>40</v>
      </c>
    </row>
    <row r="32" spans="1:33" ht="15" customHeight="1">
      <c r="A32" s="172" t="s">
        <v>65</v>
      </c>
      <c r="B32" s="170">
        <v>1605</v>
      </c>
      <c r="C32" s="129">
        <v>4.4908557000638109E-2</v>
      </c>
      <c r="D32" s="170">
        <v>3121</v>
      </c>
      <c r="E32" s="129">
        <v>7.9351990357470162E-2</v>
      </c>
      <c r="F32" s="170">
        <v>3138.4962798204242</v>
      </c>
      <c r="G32" s="129">
        <v>7.7492689251545385E-2</v>
      </c>
      <c r="H32" s="170">
        <v>3521.4242803783877</v>
      </c>
      <c r="I32" s="129">
        <v>8.3226597695173071E-2</v>
      </c>
      <c r="J32" s="170">
        <v>3622</v>
      </c>
      <c r="K32" s="129">
        <v>8.7350221314521692E-2</v>
      </c>
      <c r="L32" s="170">
        <v>3552</v>
      </c>
      <c r="M32" s="129">
        <v>8.3255490071814223E-2</v>
      </c>
      <c r="N32" s="170">
        <v>3632</v>
      </c>
      <c r="O32" s="129">
        <v>8.2902295224714789E-2</v>
      </c>
      <c r="P32" s="170">
        <v>3707</v>
      </c>
      <c r="Q32" s="129">
        <v>8.2553230481692871E-2</v>
      </c>
      <c r="R32" s="170">
        <v>3706</v>
      </c>
      <c r="S32" s="129">
        <v>8.0400421768556371E-2</v>
      </c>
      <c r="T32" s="170">
        <v>3842</v>
      </c>
      <c r="U32" s="129">
        <v>8.4814215015866043E-2</v>
      </c>
      <c r="V32" s="170">
        <v>3858</v>
      </c>
      <c r="W32" s="129">
        <v>9.7519320442602933E-2</v>
      </c>
      <c r="X32" s="170" t="s">
        <v>40</v>
      </c>
      <c r="Y32" s="129" t="s">
        <v>40</v>
      </c>
      <c r="Z32" s="170" t="s">
        <v>40</v>
      </c>
      <c r="AA32" s="129" t="s">
        <v>40</v>
      </c>
      <c r="AB32" s="170" t="s">
        <v>40</v>
      </c>
      <c r="AC32" s="129" t="s">
        <v>40</v>
      </c>
      <c r="AD32" s="170" t="s">
        <v>40</v>
      </c>
      <c r="AE32" s="129" t="s">
        <v>40</v>
      </c>
    </row>
    <row r="33" spans="1:31" ht="15" customHeight="1">
      <c r="A33" s="172" t="s">
        <v>66</v>
      </c>
      <c r="B33" s="170">
        <v>105</v>
      </c>
      <c r="C33" s="129">
        <v>2.9379429813501568E-3</v>
      </c>
      <c r="D33" s="170">
        <v>141</v>
      </c>
      <c r="E33" s="129">
        <v>3.5849505416223303E-3</v>
      </c>
      <c r="F33" s="170">
        <v>141.52789299482345</v>
      </c>
      <c r="G33" s="129">
        <v>3.4944687055360611E-3</v>
      </c>
      <c r="H33" s="170">
        <v>382.30148495825085</v>
      </c>
      <c r="I33" s="129">
        <v>9.0354496798859749E-3</v>
      </c>
      <c r="J33" s="170">
        <v>405</v>
      </c>
      <c r="K33" s="129">
        <v>9.7672113838711445E-3</v>
      </c>
      <c r="L33" s="170">
        <v>509</v>
      </c>
      <c r="M33" s="129">
        <v>1.1930474224817973E-2</v>
      </c>
      <c r="N33" s="170">
        <v>528</v>
      </c>
      <c r="O33" s="129">
        <v>1.2051875517249287E-2</v>
      </c>
      <c r="P33" s="170">
        <v>537</v>
      </c>
      <c r="Q33" s="129">
        <v>1.1958749600396296E-2</v>
      </c>
      <c r="R33" s="170">
        <v>545</v>
      </c>
      <c r="S33" s="129">
        <v>1.1823591436552407E-2</v>
      </c>
      <c r="T33" s="170">
        <v>549</v>
      </c>
      <c r="U33" s="129">
        <v>1.2119470079050093E-2</v>
      </c>
      <c r="V33" s="170">
        <v>502</v>
      </c>
      <c r="W33" s="129">
        <v>1.2689139155569381E-2</v>
      </c>
      <c r="X33" s="170" t="s">
        <v>40</v>
      </c>
      <c r="Y33" s="129" t="s">
        <v>40</v>
      </c>
      <c r="Z33" s="170" t="s">
        <v>40</v>
      </c>
      <c r="AA33" s="129" t="s">
        <v>40</v>
      </c>
      <c r="AB33" s="170" t="s">
        <v>40</v>
      </c>
      <c r="AC33" s="129" t="s">
        <v>40</v>
      </c>
      <c r="AD33" s="170" t="s">
        <v>40</v>
      </c>
      <c r="AE33" s="129" t="s">
        <v>40</v>
      </c>
    </row>
    <row r="34" spans="1:31" ht="15" customHeight="1">
      <c r="A34" s="172" t="s">
        <v>67</v>
      </c>
      <c r="B34" s="170">
        <v>1618.3547127598965</v>
      </c>
      <c r="C34" s="129">
        <v>4.528222733036083E-2</v>
      </c>
      <c r="D34" s="170">
        <v>1699.7788731371486</v>
      </c>
      <c r="E34" s="129">
        <v>4.3217185758093725E-2</v>
      </c>
      <c r="F34" s="170">
        <v>1775.2787144916006</v>
      </c>
      <c r="G34" s="129">
        <v>4.3833450637338976E-2</v>
      </c>
      <c r="H34" s="170">
        <v>1883.9831758159314</v>
      </c>
      <c r="I34" s="129">
        <v>4.4526730479991651E-2</v>
      </c>
      <c r="J34" s="170">
        <v>1904.1043372987667</v>
      </c>
      <c r="K34" s="129">
        <v>4.5920468047760336E-2</v>
      </c>
      <c r="L34" s="170">
        <v>1968.8315177231752</v>
      </c>
      <c r="M34" s="129">
        <v>4.6147531778399982E-2</v>
      </c>
      <c r="N34" s="170">
        <v>2012.7329695767198</v>
      </c>
      <c r="O34" s="129">
        <v>4.5941680300761595E-2</v>
      </c>
      <c r="P34" s="170">
        <v>2107</v>
      </c>
      <c r="Q34" s="129">
        <v>4.6921946756117314E-2</v>
      </c>
      <c r="R34" s="170">
        <v>2138</v>
      </c>
      <c r="S34" s="129">
        <v>4.6383189892383575E-2</v>
      </c>
      <c r="T34" s="170">
        <v>2147.0840143048922</v>
      </c>
      <c r="U34" s="129">
        <v>4.7398033640391447E-2</v>
      </c>
      <c r="V34" s="170">
        <v>1946.4163187097388</v>
      </c>
      <c r="W34" s="129">
        <v>4.9199895463703104E-2</v>
      </c>
      <c r="X34" s="170" t="s">
        <v>40</v>
      </c>
      <c r="Y34" s="129" t="s">
        <v>40</v>
      </c>
      <c r="Z34" s="170" t="s">
        <v>40</v>
      </c>
      <c r="AA34" s="129" t="s">
        <v>40</v>
      </c>
      <c r="AB34" s="170" t="s">
        <v>40</v>
      </c>
      <c r="AC34" s="129" t="s">
        <v>40</v>
      </c>
      <c r="AD34" s="170" t="s">
        <v>40</v>
      </c>
      <c r="AE34" s="129" t="s">
        <v>40</v>
      </c>
    </row>
    <row r="35" spans="1:31" ht="15" customHeight="1">
      <c r="A35" s="40" t="s">
        <v>26</v>
      </c>
      <c r="B35" s="170">
        <v>1241.3795394154117</v>
      </c>
      <c r="C35" s="129">
        <v>3.4734307666830472E-2</v>
      </c>
      <c r="D35" s="170">
        <v>1256.8693534100971</v>
      </c>
      <c r="E35" s="129">
        <v>3.1956130987631462E-2</v>
      </c>
      <c r="F35" s="170">
        <v>1328.2847652790078</v>
      </c>
      <c r="G35" s="129">
        <v>3.2796711984383033E-2</v>
      </c>
      <c r="H35" s="170">
        <v>1280.5604517271922</v>
      </c>
      <c r="I35" s="129">
        <v>3.0265222550460782E-2</v>
      </c>
      <c r="J35" s="170">
        <v>1301.7442426926482</v>
      </c>
      <c r="K35" s="129">
        <v>3.1393607866953964E-2</v>
      </c>
      <c r="L35" s="170">
        <v>1313.4211691762621</v>
      </c>
      <c r="M35" s="129">
        <v>3.0785338713531788E-2</v>
      </c>
      <c r="N35" s="170">
        <v>1366</v>
      </c>
      <c r="O35" s="129">
        <v>3.1179662796519934E-2</v>
      </c>
      <c r="P35" s="170">
        <v>1357</v>
      </c>
      <c r="Q35" s="129">
        <v>3.0219782509753771E-2</v>
      </c>
      <c r="R35" s="170">
        <v>1367</v>
      </c>
      <c r="S35" s="129">
        <v>2.9656604575719524E-2</v>
      </c>
      <c r="T35" s="170">
        <v>1345.9686468646869</v>
      </c>
      <c r="U35" s="129">
        <v>2.9712981316969242E-2</v>
      </c>
      <c r="V35" s="170">
        <v>1156.173597359736</v>
      </c>
      <c r="W35" s="129">
        <v>2.922479614520505E-2</v>
      </c>
      <c r="X35" s="170" t="s">
        <v>40</v>
      </c>
      <c r="Y35" s="129" t="s">
        <v>40</v>
      </c>
      <c r="Z35" s="170" t="s">
        <v>40</v>
      </c>
      <c r="AA35" s="129" t="s">
        <v>40</v>
      </c>
      <c r="AB35" s="170" t="s">
        <v>40</v>
      </c>
      <c r="AC35" s="129" t="s">
        <v>40</v>
      </c>
      <c r="AD35" s="170" t="s">
        <v>40</v>
      </c>
      <c r="AE35" s="129" t="s">
        <v>40</v>
      </c>
    </row>
    <row r="36" spans="1:31" ht="15" customHeight="1">
      <c r="A36" s="173" t="s">
        <v>79</v>
      </c>
      <c r="B36" s="170">
        <v>742.37953941541173</v>
      </c>
      <c r="C36" s="129">
        <v>2.0772083403080677E-2</v>
      </c>
      <c r="D36" s="170">
        <v>744.86935341009723</v>
      </c>
      <c r="E36" s="129">
        <v>1.8938438240747538E-2</v>
      </c>
      <c r="F36" s="170">
        <v>806.28476527900784</v>
      </c>
      <c r="G36" s="129">
        <v>1.9907997076739042E-2</v>
      </c>
      <c r="H36" s="170">
        <v>830.56045172719212</v>
      </c>
      <c r="I36" s="129">
        <v>1.9629762014928963E-2</v>
      </c>
      <c r="J36" s="170">
        <v>846.74424269264819</v>
      </c>
      <c r="K36" s="129">
        <v>2.0420567917172804E-2</v>
      </c>
      <c r="L36" s="170">
        <v>854.42116917626208</v>
      </c>
      <c r="M36" s="129">
        <v>2.0026816770130119E-2</v>
      </c>
      <c r="N36" s="170">
        <v>877</v>
      </c>
      <c r="O36" s="129">
        <v>2.0017982629976561E-2</v>
      </c>
      <c r="P36" s="170">
        <v>904</v>
      </c>
      <c r="Q36" s="129">
        <v>2.0131675304950192E-2</v>
      </c>
      <c r="R36" s="170">
        <v>912</v>
      </c>
      <c r="S36" s="129">
        <v>1.978553282593724E-2</v>
      </c>
      <c r="T36" s="170">
        <v>918.968646864687</v>
      </c>
      <c r="U36" s="129">
        <v>2.0286726811041395E-2</v>
      </c>
      <c r="V36" s="170">
        <v>746.17359735973605</v>
      </c>
      <c r="W36" s="129">
        <v>1.8861156595835635E-2</v>
      </c>
      <c r="X36" s="170" t="s">
        <v>40</v>
      </c>
      <c r="Y36" s="129" t="s">
        <v>40</v>
      </c>
      <c r="Z36" s="170" t="s">
        <v>40</v>
      </c>
      <c r="AA36" s="129" t="s">
        <v>40</v>
      </c>
      <c r="AB36" s="170" t="s">
        <v>40</v>
      </c>
      <c r="AC36" s="129" t="s">
        <v>40</v>
      </c>
      <c r="AD36" s="170" t="s">
        <v>40</v>
      </c>
      <c r="AE36" s="129" t="s">
        <v>40</v>
      </c>
    </row>
    <row r="37" spans="1:31" ht="15" customHeight="1">
      <c r="A37" s="173" t="s">
        <v>78</v>
      </c>
      <c r="B37" s="170">
        <v>499</v>
      </c>
      <c r="C37" s="129">
        <v>1.3962224263749793E-2</v>
      </c>
      <c r="D37" s="170">
        <v>512</v>
      </c>
      <c r="E37" s="129">
        <v>1.3017692746883924E-2</v>
      </c>
      <c r="F37" s="170">
        <v>522</v>
      </c>
      <c r="G37" s="129">
        <v>1.2888714907643987E-2</v>
      </c>
      <c r="H37" s="170">
        <v>450</v>
      </c>
      <c r="I37" s="129">
        <v>1.063546053553182E-2</v>
      </c>
      <c r="J37" s="170">
        <v>455</v>
      </c>
      <c r="K37" s="129">
        <v>1.0973039949781164E-2</v>
      </c>
      <c r="L37" s="170">
        <v>459</v>
      </c>
      <c r="M37" s="129">
        <v>1.0758521943401669E-2</v>
      </c>
      <c r="N37" s="170">
        <v>489</v>
      </c>
      <c r="O37" s="129">
        <v>1.1161680166543373E-2</v>
      </c>
      <c r="P37" s="170">
        <v>453</v>
      </c>
      <c r="Q37" s="129">
        <v>1.0088107204803579E-2</v>
      </c>
      <c r="R37" s="170">
        <v>454.99999999999994</v>
      </c>
      <c r="S37" s="129">
        <v>9.8710717497822835E-3</v>
      </c>
      <c r="T37" s="170">
        <v>427</v>
      </c>
      <c r="U37" s="129">
        <v>9.4262545059278502E-3</v>
      </c>
      <c r="V37" s="170">
        <v>410</v>
      </c>
      <c r="W37" s="129">
        <v>1.0363639549369415E-2</v>
      </c>
      <c r="X37" s="170" t="s">
        <v>40</v>
      </c>
      <c r="Y37" s="129" t="s">
        <v>40</v>
      </c>
      <c r="Z37" s="170" t="s">
        <v>40</v>
      </c>
      <c r="AA37" s="129" t="s">
        <v>40</v>
      </c>
      <c r="AB37" s="170" t="s">
        <v>40</v>
      </c>
      <c r="AC37" s="129" t="s">
        <v>40</v>
      </c>
      <c r="AD37" s="170" t="s">
        <v>40</v>
      </c>
      <c r="AE37" s="129" t="s">
        <v>40</v>
      </c>
    </row>
    <row r="38" spans="1:31" s="30" customFormat="1" ht="15" customHeight="1">
      <c r="A38" s="127" t="s">
        <v>15</v>
      </c>
      <c r="B38" s="169">
        <v>6403.1771671839651</v>
      </c>
      <c r="C38" s="128">
        <v>0.17916351825399723</v>
      </c>
      <c r="D38" s="169">
        <v>7156.3549182984398</v>
      </c>
      <c r="E38" s="128">
        <v>0.18195162014464977</v>
      </c>
      <c r="F38" s="169">
        <v>7891.353022641857</v>
      </c>
      <c r="G38" s="128">
        <v>0.19484559261380371</v>
      </c>
      <c r="H38" s="169">
        <v>8636.3018129774809</v>
      </c>
      <c r="I38" s="128">
        <v>0.20411343801080867</v>
      </c>
      <c r="J38" s="169">
        <v>9222.2869996582594</v>
      </c>
      <c r="K38" s="128">
        <v>0.22240994214417042</v>
      </c>
      <c r="L38" s="169">
        <v>9933.9163998548884</v>
      </c>
      <c r="M38" s="128">
        <v>0.23284151976417544</v>
      </c>
      <c r="N38" s="169">
        <v>9599.8438119683015</v>
      </c>
      <c r="O38" s="128">
        <v>0.21912144433120803</v>
      </c>
      <c r="P38" s="169">
        <v>10275.094039605829</v>
      </c>
      <c r="Q38" s="128">
        <v>0.2288217443951035</v>
      </c>
      <c r="R38" s="169">
        <v>10792.358693451566</v>
      </c>
      <c r="S38" s="128">
        <v>0.23413658684054287</v>
      </c>
      <c r="T38" s="169">
        <v>10571.501809604693</v>
      </c>
      <c r="U38" s="128">
        <v>0.23337158446653553</v>
      </c>
      <c r="V38" s="169">
        <v>10131.233157537885</v>
      </c>
      <c r="W38" s="128">
        <v>0.25608889911059118</v>
      </c>
      <c r="X38" s="169">
        <v>10036.608479694445</v>
      </c>
      <c r="Y38" s="128">
        <v>0.3477543920861248</v>
      </c>
      <c r="Z38" s="169">
        <v>9557.1817066509902</v>
      </c>
      <c r="AA38" s="128">
        <v>0.34355171192620931</v>
      </c>
      <c r="AB38" s="169" t="s">
        <v>40</v>
      </c>
      <c r="AC38" s="128" t="s">
        <v>40</v>
      </c>
      <c r="AD38" s="169" t="s">
        <v>40</v>
      </c>
      <c r="AE38" s="128" t="s">
        <v>40</v>
      </c>
    </row>
    <row r="39" spans="1:31" ht="15" customHeight="1">
      <c r="A39" s="40" t="s">
        <v>104</v>
      </c>
      <c r="B39" s="168">
        <v>2678.8271467796412</v>
      </c>
      <c r="C39" s="39">
        <v>7.4954680134585838E-2</v>
      </c>
      <c r="D39" s="168">
        <v>3310.5549182984391</v>
      </c>
      <c r="E39" s="39">
        <v>8.417145849237205E-2</v>
      </c>
      <c r="F39" s="168">
        <v>3730.5765151096234</v>
      </c>
      <c r="G39" s="39">
        <v>9.2111756981609116E-2</v>
      </c>
      <c r="H39" s="168">
        <v>3864.1169584849117</v>
      </c>
      <c r="I39" s="39">
        <v>9.1325918703656722E-2</v>
      </c>
      <c r="J39" s="168">
        <v>4332.8410533863862</v>
      </c>
      <c r="K39" s="39">
        <v>0.10449327027441915</v>
      </c>
      <c r="L39" s="168">
        <v>4625.9643182709669</v>
      </c>
      <c r="M39" s="39">
        <v>0.10842818873096152</v>
      </c>
      <c r="N39" s="168">
        <v>4840.4433197144735</v>
      </c>
      <c r="O39" s="39">
        <v>0.11048564457859796</v>
      </c>
      <c r="P39" s="168">
        <v>5164.3126263531476</v>
      </c>
      <c r="Q39" s="39">
        <v>0.1150069302732258</v>
      </c>
      <c r="R39" s="168">
        <v>5661.1142612272051</v>
      </c>
      <c r="S39" s="39">
        <v>0.12281596715668017</v>
      </c>
      <c r="T39" s="168">
        <v>6284.0225684718907</v>
      </c>
      <c r="U39" s="39">
        <v>0.13872317576442733</v>
      </c>
      <c r="V39" s="168">
        <v>5934.6386560279952</v>
      </c>
      <c r="W39" s="39">
        <v>0.15001086801665434</v>
      </c>
      <c r="X39" s="168">
        <v>5945.1964239473964</v>
      </c>
      <c r="Y39" s="39">
        <v>0.20599270883438625</v>
      </c>
      <c r="Z39" s="168">
        <v>5683.607781293711</v>
      </c>
      <c r="AA39" s="39">
        <v>0.20430847117008616</v>
      </c>
      <c r="AB39" s="168" t="s">
        <v>40</v>
      </c>
      <c r="AC39" s="39" t="s">
        <v>40</v>
      </c>
      <c r="AD39" s="168" t="s">
        <v>40</v>
      </c>
      <c r="AE39" s="39" t="s">
        <v>40</v>
      </c>
    </row>
    <row r="40" spans="1:31" ht="15" customHeight="1">
      <c r="A40" s="40" t="s">
        <v>107</v>
      </c>
      <c r="B40" s="168">
        <v>2920.3194940885346</v>
      </c>
      <c r="C40" s="39">
        <v>8.1711734866261446E-2</v>
      </c>
      <c r="D40" s="168">
        <v>2986</v>
      </c>
      <c r="E40" s="39">
        <v>7.5919590902725376E-2</v>
      </c>
      <c r="F40" s="168">
        <v>3215.8817706901291</v>
      </c>
      <c r="G40" s="39">
        <v>7.9403416320142542E-2</v>
      </c>
      <c r="H40" s="168">
        <v>3814.3953808083584</v>
      </c>
      <c r="I40" s="39">
        <v>9.0150781198893692E-2</v>
      </c>
      <c r="J40" s="168">
        <v>3864.4767665658505</v>
      </c>
      <c r="K40" s="39">
        <v>9.3197929548413647E-2</v>
      </c>
      <c r="L40" s="168">
        <v>4018.8259554577944</v>
      </c>
      <c r="M40" s="39">
        <v>9.4197444942276387E-2</v>
      </c>
      <c r="N40" s="168">
        <v>3385.8300797360462</v>
      </c>
      <c r="O40" s="39">
        <v>7.7283338340032301E-2</v>
      </c>
      <c r="P40" s="168">
        <v>3688.781413252681</v>
      </c>
      <c r="Q40" s="39">
        <v>8.2147510710772406E-2</v>
      </c>
      <c r="R40" s="168">
        <v>3691.2444322243609</v>
      </c>
      <c r="S40" s="39">
        <v>8.0080304695540741E-2</v>
      </c>
      <c r="T40" s="168">
        <v>2887.4792411328021</v>
      </c>
      <c r="U40" s="39">
        <v>6.3742656223656227E-2</v>
      </c>
      <c r="V40" s="168">
        <v>2917.0354687929621</v>
      </c>
      <c r="W40" s="39">
        <v>7.3734400369014866E-2</v>
      </c>
      <c r="X40" s="168">
        <v>2819.3357162496573</v>
      </c>
      <c r="Y40" s="39">
        <v>9.7686024126044949E-2</v>
      </c>
      <c r="Z40" s="168">
        <v>2602.590046741821</v>
      </c>
      <c r="AA40" s="39">
        <v>9.3555223019149134E-2</v>
      </c>
      <c r="AB40" s="168" t="s">
        <v>40</v>
      </c>
      <c r="AC40" s="39" t="s">
        <v>40</v>
      </c>
      <c r="AD40" s="168" t="s">
        <v>40</v>
      </c>
      <c r="AE40" s="39" t="s">
        <v>40</v>
      </c>
    </row>
    <row r="41" spans="1:31" ht="15" customHeight="1">
      <c r="A41" s="40" t="s">
        <v>108</v>
      </c>
      <c r="B41" s="168">
        <v>804.03052631578953</v>
      </c>
      <c r="C41" s="39">
        <v>2.2497103253149967E-2</v>
      </c>
      <c r="D41" s="168">
        <v>859.80000000000007</v>
      </c>
      <c r="E41" s="39">
        <v>2.186057074955234E-2</v>
      </c>
      <c r="F41" s="168">
        <v>944.8947368421052</v>
      </c>
      <c r="G41" s="39">
        <v>2.3330419312052073E-2</v>
      </c>
      <c r="H41" s="168">
        <v>957.78947368421052</v>
      </c>
      <c r="I41" s="39">
        <v>2.2636738108258253E-2</v>
      </c>
      <c r="J41" s="168">
        <v>1024.9691797060218</v>
      </c>
      <c r="K41" s="39">
        <v>2.4718742321337594E-2</v>
      </c>
      <c r="L41" s="168">
        <v>1289.1261261261261</v>
      </c>
      <c r="M41" s="39">
        <v>3.0215886090937505E-2</v>
      </c>
      <c r="N41" s="168">
        <v>1373.5704125177808</v>
      </c>
      <c r="O41" s="39">
        <v>3.1352461412577741E-2</v>
      </c>
      <c r="P41" s="168">
        <v>1422</v>
      </c>
      <c r="Q41" s="39">
        <v>3.1667303411105276E-2</v>
      </c>
      <c r="R41" s="168">
        <v>1440</v>
      </c>
      <c r="S41" s="39">
        <v>3.1240314988321957E-2</v>
      </c>
      <c r="T41" s="168">
        <v>1400</v>
      </c>
      <c r="U41" s="39">
        <v>3.0905752478451967E-2</v>
      </c>
      <c r="V41" s="168">
        <v>1279.559032716927</v>
      </c>
      <c r="W41" s="39">
        <v>3.2343630724921996E-2</v>
      </c>
      <c r="X41" s="168">
        <v>1272.0763394973919</v>
      </c>
      <c r="Y41" s="39">
        <v>4.4075659125693618E-2</v>
      </c>
      <c r="Z41" s="168">
        <v>1270.9838786154573</v>
      </c>
      <c r="AA41" s="39">
        <v>4.5688017736973993E-2</v>
      </c>
      <c r="AB41" s="168" t="s">
        <v>40</v>
      </c>
      <c r="AC41" s="39" t="s">
        <v>40</v>
      </c>
      <c r="AD41" s="168" t="s">
        <v>40</v>
      </c>
      <c r="AE41" s="39" t="s">
        <v>40</v>
      </c>
    </row>
    <row r="42" spans="1:31" s="30" customFormat="1" ht="15" customHeight="1">
      <c r="A42" s="127" t="s">
        <v>16</v>
      </c>
      <c r="B42" s="166">
        <v>6820.6620015843682</v>
      </c>
      <c r="C42" s="167">
        <v>0.19084491481634769</v>
      </c>
      <c r="D42" s="166">
        <v>7209</v>
      </c>
      <c r="E42" s="167">
        <v>0.18329013088337148</v>
      </c>
      <c r="F42" s="166">
        <v>8151.2907314496997</v>
      </c>
      <c r="G42" s="167">
        <v>0.20126372100953258</v>
      </c>
      <c r="H42" s="166">
        <v>7943.7964087668342</v>
      </c>
      <c r="I42" s="167">
        <v>0.18774651823942012</v>
      </c>
      <c r="J42" s="166">
        <v>7804.8323210984954</v>
      </c>
      <c r="K42" s="167">
        <v>0.18822579529836711</v>
      </c>
      <c r="L42" s="166">
        <v>7846.7119091629256</v>
      </c>
      <c r="M42" s="167">
        <v>0.18391943847119943</v>
      </c>
      <c r="N42" s="166">
        <v>8585.3155532083456</v>
      </c>
      <c r="O42" s="167">
        <v>0.19596430743100601</v>
      </c>
      <c r="P42" s="166">
        <v>8720.4724055980987</v>
      </c>
      <c r="Q42" s="167">
        <v>0.19420101656557393</v>
      </c>
      <c r="R42" s="166">
        <v>9047.8946395563762</v>
      </c>
      <c r="S42" s="167">
        <v>0.19629102675061871</v>
      </c>
      <c r="T42" s="166">
        <v>9325.8228148930539</v>
      </c>
      <c r="U42" s="167">
        <v>0.20587255112498923</v>
      </c>
      <c r="V42" s="166">
        <v>7625.8922630050156</v>
      </c>
      <c r="W42" s="167">
        <v>0.19276097233197317</v>
      </c>
      <c r="X42" s="166">
        <v>8337.8452601003428</v>
      </c>
      <c r="Y42" s="167">
        <v>0.28889463164778595</v>
      </c>
      <c r="Z42" s="166">
        <v>8659.5566411407453</v>
      </c>
      <c r="AA42" s="167">
        <v>0.31128481176783801</v>
      </c>
      <c r="AB42" s="166" t="s">
        <v>40</v>
      </c>
      <c r="AC42" s="167" t="s">
        <v>40</v>
      </c>
      <c r="AD42" s="166" t="s">
        <v>40</v>
      </c>
      <c r="AE42" s="167" t="s">
        <v>40</v>
      </c>
    </row>
    <row r="43" spans="1:31" ht="15" customHeight="1">
      <c r="A43" s="116" t="s">
        <v>103</v>
      </c>
      <c r="B43" s="168">
        <v>5060.4911624658198</v>
      </c>
      <c r="C43" s="39">
        <v>0.14159461421858049</v>
      </c>
      <c r="D43" s="168">
        <v>5640.7689713322088</v>
      </c>
      <c r="E43" s="39">
        <v>0.1434175729003109</v>
      </c>
      <c r="F43" s="168">
        <v>6311.0947316629627</v>
      </c>
      <c r="G43" s="39">
        <v>0.155827396075743</v>
      </c>
      <c r="H43" s="168">
        <v>5873.2002956620363</v>
      </c>
      <c r="I43" s="39">
        <v>0.13880931102619423</v>
      </c>
      <c r="J43" s="168">
        <v>5927.7440730416993</v>
      </c>
      <c r="K43" s="39">
        <v>0.14295686269354962</v>
      </c>
      <c r="L43" s="168">
        <v>5959.5514802628986</v>
      </c>
      <c r="M43" s="39">
        <v>0.1396861990702403</v>
      </c>
      <c r="N43" s="168">
        <v>6520.5184803458696</v>
      </c>
      <c r="O43" s="39">
        <v>0.14883423680502256</v>
      </c>
      <c r="P43" s="168">
        <v>6623.1696581961032</v>
      </c>
      <c r="Q43" s="39">
        <v>0.1474950232836304</v>
      </c>
      <c r="R43" s="168">
        <v>6871.845751016388</v>
      </c>
      <c r="S43" s="39">
        <v>0.1490823790367457</v>
      </c>
      <c r="T43" s="168">
        <v>7082.9312716661661</v>
      </c>
      <c r="U43" s="39">
        <v>0.15635951478857255</v>
      </c>
      <c r="V43" s="168">
        <v>5791.8396967329372</v>
      </c>
      <c r="W43" s="39">
        <v>0.14640131449919322</v>
      </c>
      <c r="X43" s="168">
        <v>6332.5656194933272</v>
      </c>
      <c r="Y43" s="39">
        <v>0.21941450758069617</v>
      </c>
      <c r="Z43" s="168">
        <v>6576.9043386016319</v>
      </c>
      <c r="AA43" s="39">
        <v>0.23641977457947447</v>
      </c>
      <c r="AB43" s="168" t="s">
        <v>40</v>
      </c>
      <c r="AC43" s="39" t="s">
        <v>40</v>
      </c>
      <c r="AD43" s="168" t="s">
        <v>40</v>
      </c>
      <c r="AE43" s="39" t="s">
        <v>40</v>
      </c>
    </row>
    <row r="44" spans="1:31" ht="15" customHeight="1">
      <c r="A44" s="116" t="s">
        <v>34</v>
      </c>
      <c r="B44" s="168">
        <v>1760.1708391185466</v>
      </c>
      <c r="C44" s="39">
        <v>4.9250300597767145E-2</v>
      </c>
      <c r="D44" s="168">
        <v>1568.2310286677907</v>
      </c>
      <c r="E44" s="39">
        <v>3.9872557983060573E-2</v>
      </c>
      <c r="F44" s="168">
        <v>1840.1959997867366</v>
      </c>
      <c r="G44" s="39">
        <v>4.5436324933789546E-2</v>
      </c>
      <c r="H44" s="168">
        <v>2070.5961131047975</v>
      </c>
      <c r="I44" s="39">
        <v>4.8937207213225899E-2</v>
      </c>
      <c r="J44" s="168">
        <v>1877.0882480567959</v>
      </c>
      <c r="K44" s="39">
        <v>4.5268932604817486E-2</v>
      </c>
      <c r="L44" s="168">
        <v>1887.1604289000275</v>
      </c>
      <c r="M44" s="39">
        <v>4.4233239400959148E-2</v>
      </c>
      <c r="N44" s="168">
        <v>2064.7970728624759</v>
      </c>
      <c r="O44" s="39">
        <v>4.7130070625983456E-2</v>
      </c>
      <c r="P44" s="168">
        <v>2097.3027474019955</v>
      </c>
      <c r="Q44" s="39">
        <v>4.6705993281943518E-2</v>
      </c>
      <c r="R44" s="168">
        <v>2176.0488885399877</v>
      </c>
      <c r="S44" s="39">
        <v>4.7208647713872995E-2</v>
      </c>
      <c r="T44" s="168">
        <v>2242.8915432268882</v>
      </c>
      <c r="U44" s="39">
        <v>4.9513036336416689E-2</v>
      </c>
      <c r="V44" s="168">
        <v>1834.0525662720788</v>
      </c>
      <c r="W44" s="39">
        <v>4.6359657832779962E-2</v>
      </c>
      <c r="X44" s="168">
        <v>2005.2796406070161</v>
      </c>
      <c r="Y44" s="39">
        <v>6.948012406708981E-2</v>
      </c>
      <c r="Z44" s="168">
        <v>2082.6523025391134</v>
      </c>
      <c r="AA44" s="39">
        <v>7.4865037188363528E-2</v>
      </c>
      <c r="AB44" s="168" t="s">
        <v>40</v>
      </c>
      <c r="AC44" s="39" t="s">
        <v>40</v>
      </c>
      <c r="AD44" s="168" t="s">
        <v>40</v>
      </c>
      <c r="AE44" s="39" t="s">
        <v>40</v>
      </c>
    </row>
    <row r="45" spans="1:31" s="30" customFormat="1" ht="15" customHeight="1">
      <c r="A45" s="131" t="s">
        <v>75</v>
      </c>
      <c r="B45" s="174">
        <v>7247.7408906882592</v>
      </c>
      <c r="C45" s="128">
        <v>0.20279475695659149</v>
      </c>
      <c r="D45" s="174">
        <v>7510</v>
      </c>
      <c r="E45" s="128">
        <v>0.19094311040839504</v>
      </c>
      <c r="F45" s="174">
        <v>7274.4898785425094</v>
      </c>
      <c r="G45" s="128">
        <v>0.17961460946949451</v>
      </c>
      <c r="H45" s="174">
        <v>7205.4858299595144</v>
      </c>
      <c r="I45" s="128">
        <v>0.17029702263081811</v>
      </c>
      <c r="J45" s="174">
        <v>6018.4412955465586</v>
      </c>
      <c r="K45" s="128">
        <v>0.14514416872845073</v>
      </c>
      <c r="L45" s="174">
        <v>6048.6923076923076</v>
      </c>
      <c r="M45" s="128">
        <v>0.14177557499170496</v>
      </c>
      <c r="N45" s="174">
        <v>6315.1902834008097</v>
      </c>
      <c r="O45" s="128">
        <v>0.14414751356683486</v>
      </c>
      <c r="P45" s="174">
        <v>6850.9595141700402</v>
      </c>
      <c r="Q45" s="128">
        <v>0.15256780140113999</v>
      </c>
      <c r="R45" s="174">
        <v>6699.4534412955463</v>
      </c>
      <c r="S45" s="128">
        <v>0.14534238594143775</v>
      </c>
      <c r="T45" s="174">
        <v>6297.6882591093117</v>
      </c>
      <c r="U45" s="128">
        <v>0.13902485323034677</v>
      </c>
      <c r="V45" s="174">
        <v>4611.8825910931173</v>
      </c>
      <c r="W45" s="128">
        <v>0.11657533858073396</v>
      </c>
      <c r="X45" s="174">
        <v>5119.6518218623478</v>
      </c>
      <c r="Y45" s="128">
        <v>0.17738874746447858</v>
      </c>
      <c r="Z45" s="174">
        <v>5926.1821862348179</v>
      </c>
      <c r="AA45" s="128">
        <v>0.21302828571844862</v>
      </c>
      <c r="AB45" s="174" t="s">
        <v>40</v>
      </c>
      <c r="AC45" s="128" t="s">
        <v>40</v>
      </c>
      <c r="AD45" s="174" t="s">
        <v>40</v>
      </c>
      <c r="AE45" s="128" t="s">
        <v>40</v>
      </c>
    </row>
    <row r="46" spans="1:31" ht="15" customHeight="1">
      <c r="A46" s="132" t="s">
        <v>76</v>
      </c>
      <c r="B46" s="100">
        <v>6485.7408906882592</v>
      </c>
      <c r="C46" s="39">
        <v>0.18147368503479319</v>
      </c>
      <c r="D46" s="100">
        <v>6731</v>
      </c>
      <c r="E46" s="39">
        <v>0.17113689429546033</v>
      </c>
      <c r="F46" s="100">
        <v>6458.4898785425094</v>
      </c>
      <c r="G46" s="39">
        <v>0.15946673329202804</v>
      </c>
      <c r="H46" s="100">
        <v>6349.4858299595144</v>
      </c>
      <c r="I46" s="39">
        <v>0.15006601325656205</v>
      </c>
      <c r="J46" s="100">
        <v>5150.4412955465586</v>
      </c>
      <c r="K46" s="39">
        <v>0.12421098482425283</v>
      </c>
      <c r="L46" s="100">
        <v>5177.6923076923076</v>
      </c>
      <c r="M46" s="39">
        <v>0.12136016624943294</v>
      </c>
      <c r="N46" s="100">
        <v>5123.1902834008097</v>
      </c>
      <c r="O46" s="39">
        <v>0.11693949156577206</v>
      </c>
      <c r="P46" s="100">
        <v>5640.9595141700402</v>
      </c>
      <c r="Q46" s="39">
        <v>0.12562164308367346</v>
      </c>
      <c r="R46" s="100">
        <v>5477.4534412955463</v>
      </c>
      <c r="S46" s="39">
        <v>0.11883150752773676</v>
      </c>
      <c r="T46" s="100">
        <v>5068.6882591093117</v>
      </c>
      <c r="U46" s="39">
        <v>0.11189401766176287</v>
      </c>
      <c r="V46" s="100">
        <v>3569.8825910931178</v>
      </c>
      <c r="W46" s="39">
        <v>9.0236527823556095E-2</v>
      </c>
      <c r="X46" s="100">
        <v>4087.6518218623482</v>
      </c>
      <c r="Y46" s="39">
        <v>0.1416313964271283</v>
      </c>
      <c r="Z46" s="100">
        <v>4905.1821862348179</v>
      </c>
      <c r="AA46" s="39">
        <v>0.1763264306482917</v>
      </c>
      <c r="AB46" s="100" t="s">
        <v>40</v>
      </c>
      <c r="AC46" s="39" t="s">
        <v>40</v>
      </c>
      <c r="AD46" s="100" t="s">
        <v>40</v>
      </c>
      <c r="AE46" s="39" t="s">
        <v>40</v>
      </c>
    </row>
    <row r="47" spans="1:31" ht="15" customHeight="1">
      <c r="A47" s="132" t="s">
        <v>77</v>
      </c>
      <c r="B47" s="100">
        <v>762</v>
      </c>
      <c r="C47" s="39">
        <v>2.1321071921798281E-2</v>
      </c>
      <c r="D47" s="100">
        <v>779</v>
      </c>
      <c r="E47" s="39">
        <v>1.9806216112934719E-2</v>
      </c>
      <c r="F47" s="100">
        <v>816</v>
      </c>
      <c r="G47" s="39">
        <v>2.014787617746646E-2</v>
      </c>
      <c r="H47" s="100">
        <v>856</v>
      </c>
      <c r="I47" s="39">
        <v>2.0231009374256082E-2</v>
      </c>
      <c r="J47" s="100">
        <v>868</v>
      </c>
      <c r="K47" s="39">
        <v>2.0933183904197912E-2</v>
      </c>
      <c r="L47" s="100">
        <v>871</v>
      </c>
      <c r="M47" s="39">
        <v>2.0415408742272011E-2</v>
      </c>
      <c r="N47" s="100">
        <v>1192</v>
      </c>
      <c r="O47" s="39">
        <v>2.7208022001062784E-2</v>
      </c>
      <c r="P47" s="100">
        <v>1210</v>
      </c>
      <c r="Q47" s="39">
        <v>2.6946158317466516E-2</v>
      </c>
      <c r="R47" s="100">
        <v>1222</v>
      </c>
      <c r="S47" s="39">
        <v>2.6510878413700995E-2</v>
      </c>
      <c r="T47" s="100">
        <v>1229</v>
      </c>
      <c r="U47" s="39">
        <v>2.7130835568583908E-2</v>
      </c>
      <c r="V47" s="100">
        <v>1042</v>
      </c>
      <c r="W47" s="39">
        <v>2.6338810757177877E-2</v>
      </c>
      <c r="X47" s="100">
        <v>1032</v>
      </c>
      <c r="Y47" s="39">
        <v>3.5757351037350282E-2</v>
      </c>
      <c r="Z47" s="100">
        <v>1021</v>
      </c>
      <c r="AA47" s="39">
        <v>3.6701855070156934E-2</v>
      </c>
      <c r="AB47" s="100" t="s">
        <v>40</v>
      </c>
      <c r="AC47" s="39" t="s">
        <v>40</v>
      </c>
      <c r="AD47" s="100" t="s">
        <v>40</v>
      </c>
      <c r="AE47" s="39" t="s">
        <v>40</v>
      </c>
    </row>
    <row r="48" spans="1:31" s="30" customFormat="1" ht="15" customHeight="1">
      <c r="A48" s="131" t="s">
        <v>18</v>
      </c>
      <c r="B48" s="169">
        <v>2806.6140030237416</v>
      </c>
      <c r="C48" s="128">
        <v>7.8530208681358751E-2</v>
      </c>
      <c r="D48" s="169">
        <v>2907.3050000000003</v>
      </c>
      <c r="E48" s="128">
        <v>7.3918756272420644E-2</v>
      </c>
      <c r="F48" s="169">
        <v>2915.6540531084847</v>
      </c>
      <c r="G48" s="128">
        <v>7.1990486321517125E-2</v>
      </c>
      <c r="H48" s="169">
        <v>3011.7332632872794</v>
      </c>
      <c r="I48" s="128">
        <v>7.1180378367200717E-2</v>
      </c>
      <c r="J48" s="169">
        <v>3040.5521052789713</v>
      </c>
      <c r="K48" s="128">
        <v>7.3327691693664557E-2</v>
      </c>
      <c r="L48" s="169">
        <v>3021.4045696211697</v>
      </c>
      <c r="M48" s="128">
        <v>7.0818839568983508E-2</v>
      </c>
      <c r="N48" s="169">
        <v>3208.8038467603728</v>
      </c>
      <c r="O48" s="128">
        <v>7.3242622197777787E-2</v>
      </c>
      <c r="P48" s="169">
        <v>3091.4492399526398</v>
      </c>
      <c r="Q48" s="128">
        <v>6.8845190619979638E-2</v>
      </c>
      <c r="R48" s="169">
        <v>3214</v>
      </c>
      <c r="S48" s="128">
        <v>6.97266474808797E-2</v>
      </c>
      <c r="T48" s="169">
        <v>3160</v>
      </c>
      <c r="U48" s="128">
        <v>6.975869845136301E-2</v>
      </c>
      <c r="V48" s="169">
        <v>3032.2215326294818</v>
      </c>
      <c r="W48" s="128">
        <v>7.6645978043923021E-2</v>
      </c>
      <c r="X48" s="169">
        <v>3330.0927671012223</v>
      </c>
      <c r="Y48" s="128">
        <v>0.11538303881800345</v>
      </c>
      <c r="Z48" s="169">
        <v>3469.8368025800378</v>
      </c>
      <c r="AA48" s="128">
        <v>0.12473011502976424</v>
      </c>
      <c r="AB48" s="169" t="s">
        <v>40</v>
      </c>
      <c r="AC48" s="128" t="s">
        <v>40</v>
      </c>
      <c r="AD48" s="169" t="s">
        <v>40</v>
      </c>
      <c r="AE48" s="128" t="s">
        <v>40</v>
      </c>
    </row>
    <row r="49" spans="1:31" ht="15" customHeight="1">
      <c r="A49" s="132" t="s">
        <v>23</v>
      </c>
      <c r="B49" s="168">
        <v>1526.3420333839149</v>
      </c>
      <c r="C49" s="39">
        <v>4.270767489638095E-2</v>
      </c>
      <c r="D49" s="168">
        <v>1547</v>
      </c>
      <c r="E49" s="39">
        <v>3.9332755233260602E-2</v>
      </c>
      <c r="F49" s="168">
        <v>1571.7660849772383</v>
      </c>
      <c r="G49" s="39">
        <v>3.8808515269684589E-2</v>
      </c>
      <c r="H49" s="168">
        <v>1582.681942336874</v>
      </c>
      <c r="I49" s="39">
        <v>3.7405669640050376E-2</v>
      </c>
      <c r="J49" s="168">
        <v>1638.4349772382398</v>
      </c>
      <c r="K49" s="39">
        <v>3.9513433978799993E-2</v>
      </c>
      <c r="L49" s="168">
        <v>1602.8704097116843</v>
      </c>
      <c r="M49" s="39">
        <v>3.7569752669525877E-2</v>
      </c>
      <c r="N49" s="168">
        <v>1684.3285280728376</v>
      </c>
      <c r="O49" s="39">
        <v>3.8445677557737798E-2</v>
      </c>
      <c r="P49" s="168">
        <v>1689.84514415781</v>
      </c>
      <c r="Q49" s="39">
        <v>3.7632094864858162E-2</v>
      </c>
      <c r="R49" s="168">
        <v>1719</v>
      </c>
      <c r="S49" s="39">
        <v>3.7293126017309337E-2</v>
      </c>
      <c r="T49" s="168">
        <v>1715</v>
      </c>
      <c r="U49" s="39">
        <v>3.7859546786103662E-2</v>
      </c>
      <c r="V49" s="168">
        <v>1641.1345978755689</v>
      </c>
      <c r="W49" s="39">
        <v>4.148323762044321E-2</v>
      </c>
      <c r="X49" s="168">
        <v>1755.3402883156298</v>
      </c>
      <c r="Y49" s="39">
        <v>6.0820076433435684E-2</v>
      </c>
      <c r="Z49" s="168">
        <v>1834.8030349013657</v>
      </c>
      <c r="AA49" s="39">
        <v>6.5955607315606277E-2</v>
      </c>
      <c r="AB49" s="168" t="s">
        <v>40</v>
      </c>
      <c r="AC49" s="39" t="s">
        <v>40</v>
      </c>
      <c r="AD49" s="168" t="s">
        <v>40</v>
      </c>
      <c r="AE49" s="39" t="s">
        <v>40</v>
      </c>
    </row>
    <row r="50" spans="1:31" ht="15" customHeight="1">
      <c r="A50" s="132" t="s">
        <v>24</v>
      </c>
      <c r="B50" s="168">
        <v>1280.2719696398267</v>
      </c>
      <c r="C50" s="39">
        <v>3.5822533784977809E-2</v>
      </c>
      <c r="D50" s="168">
        <v>1360.3050000000001</v>
      </c>
      <c r="E50" s="39">
        <v>3.4586001039160028E-2</v>
      </c>
      <c r="F50" s="168">
        <v>1343.8879681312467</v>
      </c>
      <c r="G50" s="39">
        <v>3.3181971051832543E-2</v>
      </c>
      <c r="H50" s="168">
        <v>1429.0513209504054</v>
      </c>
      <c r="I50" s="39">
        <v>3.377470872715034E-2</v>
      </c>
      <c r="J50" s="168">
        <v>1402.1171280407316</v>
      </c>
      <c r="K50" s="39">
        <v>3.3814257714864564E-2</v>
      </c>
      <c r="L50" s="168">
        <v>1418.5341599094854</v>
      </c>
      <c r="M50" s="39">
        <v>3.3249086899457631E-2</v>
      </c>
      <c r="N50" s="168">
        <v>1524.4753186875355</v>
      </c>
      <c r="O50" s="39">
        <v>3.4796944640039983E-2</v>
      </c>
      <c r="P50" s="168">
        <v>1401.6040957948301</v>
      </c>
      <c r="Q50" s="39">
        <v>3.1213095755121486E-2</v>
      </c>
      <c r="R50" s="168">
        <v>1495</v>
      </c>
      <c r="S50" s="39">
        <v>3.2433521463570363E-2</v>
      </c>
      <c r="T50" s="168">
        <v>1445</v>
      </c>
      <c r="U50" s="39">
        <v>3.1899151665259355E-2</v>
      </c>
      <c r="V50" s="168">
        <v>1391.0869347539126</v>
      </c>
      <c r="W50" s="39">
        <v>3.5162740423479805E-2</v>
      </c>
      <c r="X50" s="168">
        <v>1574.7524787855925</v>
      </c>
      <c r="Y50" s="39">
        <v>5.4562962384567766E-2</v>
      </c>
      <c r="Z50" s="168">
        <v>1635.0337676786721</v>
      </c>
      <c r="AA50" s="39">
        <v>5.8774507714157945E-2</v>
      </c>
      <c r="AB50" s="168" t="s">
        <v>40</v>
      </c>
      <c r="AC50" s="39" t="s">
        <v>40</v>
      </c>
      <c r="AD50" s="168" t="s">
        <v>40</v>
      </c>
      <c r="AE50" s="39" t="s">
        <v>40</v>
      </c>
    </row>
    <row r="51" spans="1:31" s="214" customFormat="1" ht="15" customHeight="1">
      <c r="A51" s="211" t="s">
        <v>14</v>
      </c>
      <c r="B51" s="212">
        <v>2755.0504926108374</v>
      </c>
      <c r="C51" s="213">
        <v>7.7087440552679062E-2</v>
      </c>
      <c r="D51" s="212">
        <v>2777</v>
      </c>
      <c r="E51" s="213">
        <v>7.0605728043157526E-2</v>
      </c>
      <c r="F51" s="212">
        <v>2960.3214285714284</v>
      </c>
      <c r="G51" s="213">
        <v>7.3093369593575694E-2</v>
      </c>
      <c r="H51" s="212">
        <v>2906.1523058083549</v>
      </c>
      <c r="I51" s="213">
        <v>6.8685040352599022E-2</v>
      </c>
      <c r="J51" s="212">
        <v>2749.0359021457793</v>
      </c>
      <c r="K51" s="213">
        <v>6.6297320390391948E-2</v>
      </c>
      <c r="L51" s="212">
        <v>2499.2248684979545</v>
      </c>
      <c r="M51" s="213">
        <v>5.8579445728170795E-2</v>
      </c>
      <c r="N51" s="212">
        <v>2232.03629873925</v>
      </c>
      <c r="O51" s="213">
        <v>5.0947393224218339E-2</v>
      </c>
      <c r="P51" s="212">
        <v>2004.2372881355932</v>
      </c>
      <c r="Q51" s="213">
        <v>4.4633467166835909E-2</v>
      </c>
      <c r="R51" s="212">
        <v>1859.3107344632767</v>
      </c>
      <c r="S51" s="213">
        <v>4.033712014291737E-2</v>
      </c>
      <c r="T51" s="212">
        <v>1431</v>
      </c>
      <c r="U51" s="213">
        <v>3.1590094140474832E-2</v>
      </c>
      <c r="V51" s="212">
        <v>1175</v>
      </c>
      <c r="W51" s="213">
        <v>2.9700674318314788E-2</v>
      </c>
      <c r="X51" s="212">
        <v>971.03903314686499</v>
      </c>
      <c r="Y51" s="213">
        <v>3.2780745805367155E-2</v>
      </c>
      <c r="Z51" s="212">
        <v>1070.7223289081851</v>
      </c>
      <c r="AA51" s="213">
        <v>3.7328885525541033E-2</v>
      </c>
      <c r="AB51" s="212">
        <v>1053.6824260387964</v>
      </c>
      <c r="AC51" s="213">
        <v>1</v>
      </c>
      <c r="AD51" s="212">
        <v>1016.2457279229634</v>
      </c>
      <c r="AE51" s="213">
        <v>1</v>
      </c>
    </row>
    <row r="52" spans="1:31" customFormat="1" ht="15" customHeight="1">
      <c r="A52" s="215" t="s">
        <v>41</v>
      </c>
      <c r="B52" s="216">
        <v>1926.0504926108374</v>
      </c>
      <c r="C52" s="217">
        <v>5.3891681204685925E-2</v>
      </c>
      <c r="D52" s="216">
        <v>1966</v>
      </c>
      <c r="E52" s="217">
        <v>4.9985906133542563E-2</v>
      </c>
      <c r="F52" s="216">
        <v>2071.3214285714284</v>
      </c>
      <c r="G52" s="217">
        <v>5.1143048611017261E-2</v>
      </c>
      <c r="H52" s="216">
        <v>1939.3669950738918</v>
      </c>
      <c r="I52" s="217">
        <v>4.5835691422269571E-2</v>
      </c>
      <c r="J52" s="216">
        <v>1786.8325123152708</v>
      </c>
      <c r="K52" s="217">
        <v>4.3092273716930349E-2</v>
      </c>
      <c r="L52" s="216">
        <v>1550.7672413793105</v>
      </c>
      <c r="M52" s="217">
        <v>3.6348504129603013E-2</v>
      </c>
      <c r="N52" s="216">
        <v>1311.0701970443349</v>
      </c>
      <c r="O52" s="217">
        <v>2.992586138097314E-2</v>
      </c>
      <c r="P52" s="216">
        <v>1152</v>
      </c>
      <c r="Q52" s="217">
        <v>2.5654524282414402E-2</v>
      </c>
      <c r="R52" s="216">
        <v>975</v>
      </c>
      <c r="S52" s="217">
        <v>2.1152296606676325E-2</v>
      </c>
      <c r="T52" s="216">
        <v>794</v>
      </c>
      <c r="U52" s="217">
        <v>1.7527976762779188E-2</v>
      </c>
      <c r="V52" s="216">
        <v>630</v>
      </c>
      <c r="W52" s="217">
        <v>1.5924616868543247E-2</v>
      </c>
      <c r="X52" s="218">
        <v>462.44581280788202</v>
      </c>
      <c r="Y52" s="217">
        <v>1.561144106564335E-2</v>
      </c>
      <c r="Z52" s="216">
        <v>484.23645320197039</v>
      </c>
      <c r="AA52" s="217">
        <v>1.6882067965559713E-2</v>
      </c>
      <c r="AB52" s="216">
        <v>444.2869458128078</v>
      </c>
      <c r="AC52" s="217">
        <v>0.42165166167101781</v>
      </c>
      <c r="AD52" s="216">
        <v>429.7598522167487</v>
      </c>
      <c r="AE52" s="217">
        <v>0.42288970118979596</v>
      </c>
    </row>
    <row r="53" spans="1:31" customFormat="1" ht="15" customHeight="1">
      <c r="A53" s="215" t="s">
        <v>12</v>
      </c>
      <c r="B53" s="216">
        <v>829</v>
      </c>
      <c r="C53" s="217">
        <v>2.3195759347993145E-2</v>
      </c>
      <c r="D53" s="216">
        <v>811</v>
      </c>
      <c r="E53" s="217">
        <v>2.0619821909614963E-2</v>
      </c>
      <c r="F53" s="216">
        <v>889</v>
      </c>
      <c r="G53" s="217">
        <v>2.1950320982558436E-2</v>
      </c>
      <c r="H53" s="216">
        <v>966.78531073446334</v>
      </c>
      <c r="I53" s="217">
        <v>2.2849348930329447E-2</v>
      </c>
      <c r="J53" s="216">
        <v>962.2033898305084</v>
      </c>
      <c r="K53" s="217">
        <v>2.3205046673461599E-2</v>
      </c>
      <c r="L53" s="216">
        <v>948.45762711864404</v>
      </c>
      <c r="M53" s="217">
        <v>2.2230941598567776E-2</v>
      </c>
      <c r="N53" s="216">
        <v>920.96610169491498</v>
      </c>
      <c r="O53" s="217">
        <v>2.1021531843245195E-2</v>
      </c>
      <c r="P53" s="216">
        <v>852.2372881355933</v>
      </c>
      <c r="Q53" s="217">
        <v>1.8978942884421507E-2</v>
      </c>
      <c r="R53" s="216">
        <v>884.31073446327684</v>
      </c>
      <c r="S53" s="217">
        <v>1.9184823536241045E-2</v>
      </c>
      <c r="T53" s="216">
        <v>637</v>
      </c>
      <c r="U53" s="217">
        <v>1.4062117377695646E-2</v>
      </c>
      <c r="V53" s="216">
        <v>545</v>
      </c>
      <c r="W53" s="217">
        <v>1.3776057449771539E-2</v>
      </c>
      <c r="X53" s="219">
        <v>508.59322033898303</v>
      </c>
      <c r="Y53" s="217">
        <v>1.7169304739723806E-2</v>
      </c>
      <c r="Z53" s="216">
        <v>586.48587570621464</v>
      </c>
      <c r="AA53" s="217">
        <v>2.0446817559981321E-2</v>
      </c>
      <c r="AB53" s="216">
        <v>609.39548022598865</v>
      </c>
      <c r="AC53" s="217">
        <v>0.57834833832898225</v>
      </c>
      <c r="AD53" s="216">
        <v>586.48587570621464</v>
      </c>
      <c r="AE53" s="217">
        <v>0.57711029881020393</v>
      </c>
    </row>
    <row r="54" spans="1:31" s="30" customFormat="1" ht="15" customHeight="1">
      <c r="A54" s="133" t="s">
        <v>93</v>
      </c>
      <c r="B54" s="166">
        <v>1824.7376256634227</v>
      </c>
      <c r="C54" s="167">
        <v>5.1056905715460975E-2</v>
      </c>
      <c r="D54" s="166">
        <v>2074.4385639121015</v>
      </c>
      <c r="E54" s="167">
        <v>5.274297626424778E-2</v>
      </c>
      <c r="F54" s="166">
        <v>1632.6599808567466</v>
      </c>
      <c r="G54" s="167">
        <v>4.0312047958586394E-2</v>
      </c>
      <c r="H54" s="166">
        <v>1607.0496282158563</v>
      </c>
      <c r="I54" s="167">
        <v>3.7981584221179608E-2</v>
      </c>
      <c r="J54" s="166">
        <v>1511.0108058125174</v>
      </c>
      <c r="K54" s="167">
        <v>3.644039986094897E-2</v>
      </c>
      <c r="L54" s="166">
        <v>1671.0755098180807</v>
      </c>
      <c r="M54" s="167">
        <v>3.9168415123004251E-2</v>
      </c>
      <c r="N54" s="166">
        <v>1850.3479783043115</v>
      </c>
      <c r="O54" s="167">
        <v>4.223515814037395E-2</v>
      </c>
      <c r="P54" s="166">
        <v>1645.4651571771899</v>
      </c>
      <c r="Q54" s="167">
        <v>3.664377242245577E-2</v>
      </c>
      <c r="R54" s="166">
        <v>2042.1515823726122</v>
      </c>
      <c r="S54" s="167">
        <v>4.4303790755014248E-2</v>
      </c>
      <c r="T54" s="166">
        <v>1795.6602588804301</v>
      </c>
      <c r="U54" s="167">
        <v>3.9640165354536828E-2</v>
      </c>
      <c r="V54" s="166">
        <v>862</v>
      </c>
      <c r="W54" s="167">
        <v>2.1788920223308379E-2</v>
      </c>
      <c r="X54" s="166">
        <v>715</v>
      </c>
      <c r="Y54" s="167">
        <v>2.4773746115993655E-2</v>
      </c>
      <c r="Z54" s="166" t="s">
        <v>40</v>
      </c>
      <c r="AA54" s="167" t="s">
        <v>40</v>
      </c>
      <c r="AB54" s="166" t="s">
        <v>40</v>
      </c>
      <c r="AC54" s="167" t="s">
        <v>40</v>
      </c>
      <c r="AD54" s="166" t="s">
        <v>40</v>
      </c>
      <c r="AE54" s="167" t="s">
        <v>40</v>
      </c>
    </row>
    <row r="55" spans="1:31" s="30" customFormat="1" ht="15" customHeight="1">
      <c r="A55" s="133" t="s">
        <v>35</v>
      </c>
      <c r="B55" s="169">
        <v>1526.574855747986</v>
      </c>
      <c r="C55" s="128">
        <v>4.2714189361432606E-2</v>
      </c>
      <c r="D55" s="169">
        <v>1660.3398328690805</v>
      </c>
      <c r="E55" s="128">
        <v>4.2214441015043541E-2</v>
      </c>
      <c r="F55" s="169">
        <v>1463.7758519003219</v>
      </c>
      <c r="G55" s="128">
        <v>3.6142125754476923E-2</v>
      </c>
      <c r="H55" s="169">
        <v>1471.5741382108399</v>
      </c>
      <c r="I55" s="128">
        <v>3.477970816011252E-2</v>
      </c>
      <c r="J55" s="169">
        <v>1457.0905467946868</v>
      </c>
      <c r="K55" s="128">
        <v>3.5140028088849619E-2</v>
      </c>
      <c r="L55" s="169">
        <v>1540.070477599209</v>
      </c>
      <c r="M55" s="128">
        <v>3.6097782195285789E-2</v>
      </c>
      <c r="N55" s="169">
        <v>1614.488000100273</v>
      </c>
      <c r="O55" s="128">
        <v>3.6851531063070535E-2</v>
      </c>
      <c r="P55" s="169">
        <v>1519.1536886704851</v>
      </c>
      <c r="Q55" s="128">
        <v>3.3830872564857957E-2</v>
      </c>
      <c r="R55" s="169">
        <v>1550</v>
      </c>
      <c r="S55" s="128">
        <v>3.3626727938818775E-2</v>
      </c>
      <c r="T55" s="169">
        <v>1431</v>
      </c>
      <c r="U55" s="128">
        <v>3.1590094140474832E-2</v>
      </c>
      <c r="V55" s="169">
        <v>1160</v>
      </c>
      <c r="W55" s="128">
        <v>2.9321516773825662E-2</v>
      </c>
      <c r="X55" s="169">
        <v>1112</v>
      </c>
      <c r="Y55" s="128">
        <v>3.8529238714664259E-2</v>
      </c>
      <c r="Z55" s="169" t="s">
        <v>40</v>
      </c>
      <c r="AA55" s="128" t="s">
        <v>40</v>
      </c>
      <c r="AB55" s="169" t="s">
        <v>40</v>
      </c>
      <c r="AC55" s="128" t="s">
        <v>40</v>
      </c>
      <c r="AD55" s="169" t="s">
        <v>40</v>
      </c>
      <c r="AE55" s="128" t="s">
        <v>40</v>
      </c>
    </row>
    <row r="56" spans="1:31" ht="15" customHeight="1">
      <c r="A56" s="132" t="s">
        <v>39</v>
      </c>
      <c r="B56" s="100">
        <v>744.30178996329005</v>
      </c>
      <c r="C56" s="39">
        <v>2.0825868760276253E-2</v>
      </c>
      <c r="D56" s="100">
        <v>799.07992964247637</v>
      </c>
      <c r="E56" s="39">
        <v>2.0316751961498788E-2</v>
      </c>
      <c r="F56" s="100">
        <v>702.164759440838</v>
      </c>
      <c r="G56" s="39">
        <v>1.733716743798349E-2</v>
      </c>
      <c r="H56" s="100">
        <v>696.54648870451115</v>
      </c>
      <c r="I56" s="39">
        <v>1.6462428203955753E-2</v>
      </c>
      <c r="J56" s="100">
        <v>709</v>
      </c>
      <c r="K56" s="39">
        <v>1.7098649064604055E-2</v>
      </c>
      <c r="L56" s="100">
        <v>745</v>
      </c>
      <c r="M56" s="39">
        <v>1.7462088993102927E-2</v>
      </c>
      <c r="N56" s="100">
        <v>784</v>
      </c>
      <c r="O56" s="39">
        <v>1.7895209101370154E-2</v>
      </c>
      <c r="P56" s="100">
        <v>739</v>
      </c>
      <c r="Q56" s="39">
        <v>1.6457199170750211E-2</v>
      </c>
      <c r="R56" s="100">
        <v>688</v>
      </c>
      <c r="S56" s="39">
        <v>1.4925928272198269E-2</v>
      </c>
      <c r="T56" s="100">
        <v>634</v>
      </c>
      <c r="U56" s="39">
        <v>1.399589076524182E-2</v>
      </c>
      <c r="V56" s="100">
        <v>636</v>
      </c>
      <c r="W56" s="39">
        <v>1.6076279886338897E-2</v>
      </c>
      <c r="X56" s="100">
        <v>632</v>
      </c>
      <c r="Y56" s="39">
        <v>2.1897912650780404E-2</v>
      </c>
      <c r="Z56" s="100" t="s">
        <v>40</v>
      </c>
      <c r="AA56" s="39" t="s">
        <v>40</v>
      </c>
      <c r="AB56" s="100" t="s">
        <v>40</v>
      </c>
      <c r="AC56" s="39" t="s">
        <v>40</v>
      </c>
      <c r="AD56" s="100" t="s">
        <v>40</v>
      </c>
      <c r="AE56" s="39" t="s">
        <v>40</v>
      </c>
    </row>
    <row r="57" spans="1:31" ht="15" customHeight="1">
      <c r="A57" s="132" t="s">
        <v>38</v>
      </c>
      <c r="B57" s="100">
        <v>421.57121117154998</v>
      </c>
      <c r="C57" s="39">
        <v>1.1795735057149906E-2</v>
      </c>
      <c r="D57" s="100">
        <v>479.25990322660402</v>
      </c>
      <c r="E57" s="39">
        <v>1.2185269855674323E-2</v>
      </c>
      <c r="F57" s="100">
        <v>377.19529420612298</v>
      </c>
      <c r="G57" s="39">
        <v>9.3133383362598021E-3</v>
      </c>
      <c r="H57" s="100">
        <v>371.27850527739997</v>
      </c>
      <c r="I57" s="39">
        <v>8.7749286457089546E-3</v>
      </c>
      <c r="J57" s="100">
        <v>349.0905467946867</v>
      </c>
      <c r="K57" s="39">
        <v>8.4188670682836218E-3</v>
      </c>
      <c r="L57" s="100">
        <v>386.07047759920903</v>
      </c>
      <c r="M57" s="39">
        <v>9.0491235401975005E-3</v>
      </c>
      <c r="N57" s="100">
        <v>427.4880001002731</v>
      </c>
      <c r="O57" s="39">
        <v>9.7576366710726177E-3</v>
      </c>
      <c r="P57" s="100">
        <v>380.15368867048505</v>
      </c>
      <c r="Q57" s="39">
        <v>8.465852462713858E-3</v>
      </c>
      <c r="R57" s="100">
        <v>472</v>
      </c>
      <c r="S57" s="39">
        <v>1.0239881023949975E-2</v>
      </c>
      <c r="T57" s="100">
        <v>415</v>
      </c>
      <c r="U57" s="39">
        <v>9.1613480561125483E-3</v>
      </c>
      <c r="V57" s="100">
        <v>335</v>
      </c>
      <c r="W57" s="39">
        <v>8.4678518269237901E-3</v>
      </c>
      <c r="X57" s="100">
        <v>296</v>
      </c>
      <c r="Y57" s="39">
        <v>1.025598440606171E-2</v>
      </c>
      <c r="Z57" s="100" t="s">
        <v>40</v>
      </c>
      <c r="AA57" s="39" t="s">
        <v>40</v>
      </c>
      <c r="AB57" s="100" t="s">
        <v>40</v>
      </c>
      <c r="AC57" s="39" t="s">
        <v>40</v>
      </c>
      <c r="AD57" s="100" t="s">
        <v>40</v>
      </c>
      <c r="AE57" s="39" t="s">
        <v>40</v>
      </c>
    </row>
    <row r="58" spans="1:31" ht="15" customHeight="1">
      <c r="A58" s="132" t="s">
        <v>36</v>
      </c>
      <c r="B58" s="100">
        <v>247.45502898268796</v>
      </c>
      <c r="C58" s="39">
        <v>6.9238930057094073E-3</v>
      </c>
      <c r="D58" s="100">
        <v>257.62790697674416</v>
      </c>
      <c r="E58" s="39">
        <v>6.550236203214938E-3</v>
      </c>
      <c r="F58" s="100">
        <v>257</v>
      </c>
      <c r="G58" s="39">
        <v>6.345593354912844E-3</v>
      </c>
      <c r="H58" s="100">
        <v>271.19053369021816</v>
      </c>
      <c r="I58" s="39">
        <v>6.4094138192713947E-3</v>
      </c>
      <c r="J58" s="100">
        <v>272</v>
      </c>
      <c r="K58" s="39">
        <v>6.5597073985504979E-3</v>
      </c>
      <c r="L58" s="100">
        <v>275</v>
      </c>
      <c r="M58" s="39">
        <v>6.4457375477896713E-3</v>
      </c>
      <c r="N58" s="100">
        <v>273</v>
      </c>
      <c r="O58" s="39">
        <v>6.2313674549413925E-3</v>
      </c>
      <c r="P58" s="100">
        <v>271</v>
      </c>
      <c r="Q58" s="39">
        <v>6.0350486810193602E-3</v>
      </c>
      <c r="R58" s="100">
        <v>261</v>
      </c>
      <c r="S58" s="39">
        <v>5.6623070916333547E-3</v>
      </c>
      <c r="T58" s="100">
        <v>257</v>
      </c>
      <c r="U58" s="39">
        <v>5.6734131335443973E-3</v>
      </c>
      <c r="V58" s="100">
        <v>154</v>
      </c>
      <c r="W58" s="39">
        <v>3.8926841234216826E-3</v>
      </c>
      <c r="X58" s="100">
        <v>150</v>
      </c>
      <c r="Y58" s="39">
        <v>5.197289394963704E-3</v>
      </c>
      <c r="Z58" s="100" t="s">
        <v>40</v>
      </c>
      <c r="AA58" s="39" t="s">
        <v>40</v>
      </c>
      <c r="AB58" s="100" t="s">
        <v>40</v>
      </c>
      <c r="AC58" s="39" t="s">
        <v>40</v>
      </c>
      <c r="AD58" s="100" t="s">
        <v>40</v>
      </c>
      <c r="AE58" s="39" t="s">
        <v>40</v>
      </c>
    </row>
    <row r="59" spans="1:31" ht="15" customHeight="1">
      <c r="A59" s="132" t="s">
        <v>37</v>
      </c>
      <c r="B59" s="100">
        <v>113.24682563045801</v>
      </c>
      <c r="C59" s="39">
        <v>3.1686925382970396E-3</v>
      </c>
      <c r="D59" s="100">
        <v>124.37209302325583</v>
      </c>
      <c r="E59" s="39">
        <v>3.1621829946554881E-3</v>
      </c>
      <c r="F59" s="100">
        <v>127.41579825336083</v>
      </c>
      <c r="G59" s="39">
        <v>3.1460266253207862E-3</v>
      </c>
      <c r="H59" s="100">
        <v>132.55861053871064</v>
      </c>
      <c r="I59" s="39">
        <v>3.1329374911764209E-3</v>
      </c>
      <c r="J59" s="100">
        <v>127</v>
      </c>
      <c r="K59" s="39">
        <v>3.0628045574114457E-3</v>
      </c>
      <c r="L59" s="100">
        <v>134</v>
      </c>
      <c r="M59" s="39">
        <v>3.1408321141956942E-3</v>
      </c>
      <c r="N59" s="100">
        <v>130</v>
      </c>
      <c r="O59" s="39">
        <v>2.9673178356863774E-3</v>
      </c>
      <c r="P59" s="100">
        <v>129</v>
      </c>
      <c r="Q59" s="39">
        <v>2.8727722503745293E-3</v>
      </c>
      <c r="R59" s="100">
        <v>129</v>
      </c>
      <c r="S59" s="39">
        <v>2.7986115510371754E-3</v>
      </c>
      <c r="T59" s="100">
        <v>125</v>
      </c>
      <c r="U59" s="39">
        <v>2.7594421855760688E-3</v>
      </c>
      <c r="V59" s="100">
        <v>35</v>
      </c>
      <c r="W59" s="39">
        <v>8.8470093714129153E-4</v>
      </c>
      <c r="X59" s="100">
        <v>34</v>
      </c>
      <c r="Y59" s="39">
        <v>1.1780522628584396E-3</v>
      </c>
      <c r="Z59" s="100" t="s">
        <v>40</v>
      </c>
      <c r="AA59" s="39" t="s">
        <v>40</v>
      </c>
      <c r="AB59" s="100" t="s">
        <v>40</v>
      </c>
      <c r="AC59" s="39" t="s">
        <v>40</v>
      </c>
      <c r="AD59" s="100" t="s">
        <v>40</v>
      </c>
      <c r="AE59" s="39" t="s">
        <v>40</v>
      </c>
    </row>
    <row r="60" spans="1:31" ht="15" customHeight="1">
      <c r="A60" s="134" t="s">
        <v>5</v>
      </c>
      <c r="B60" s="177">
        <v>35739.291288677887</v>
      </c>
      <c r="C60" s="135">
        <v>1</v>
      </c>
      <c r="D60" s="177">
        <v>39331.086541626872</v>
      </c>
      <c r="E60" s="135">
        <v>0.99999999999999989</v>
      </c>
      <c r="F60" s="177">
        <v>40500.546698446589</v>
      </c>
      <c r="G60" s="135">
        <v>1.0000000000000002</v>
      </c>
      <c r="H60" s="177">
        <v>42311.284828391123</v>
      </c>
      <c r="I60" s="135">
        <v>1.0000000000000002</v>
      </c>
      <c r="J60" s="177">
        <v>41465.264145791625</v>
      </c>
      <c r="K60" s="135">
        <v>1</v>
      </c>
      <c r="L60" s="177">
        <v>42663.853121711596</v>
      </c>
      <c r="M60" s="135">
        <v>0.99999999999999989</v>
      </c>
      <c r="N60" s="177">
        <v>43810.608501913106</v>
      </c>
      <c r="O60" s="135">
        <v>0.99999999999999978</v>
      </c>
      <c r="P60" s="177">
        <v>44904.360233632164</v>
      </c>
      <c r="Q60" s="135">
        <v>0.99999999999999989</v>
      </c>
      <c r="R60" s="177">
        <v>46094.285558205513</v>
      </c>
      <c r="S60" s="135">
        <v>1</v>
      </c>
      <c r="T60" s="177">
        <v>45299.010304832555</v>
      </c>
      <c r="U60" s="135">
        <v>1.0000000000000002</v>
      </c>
      <c r="V60" s="177">
        <v>39561.39134778639</v>
      </c>
      <c r="W60" s="135">
        <v>1</v>
      </c>
      <c r="X60" s="177">
        <v>29622.237361905227</v>
      </c>
      <c r="Y60" s="135">
        <v>1</v>
      </c>
      <c r="Z60" s="177">
        <v>28683.479665514777</v>
      </c>
      <c r="AA60" s="135">
        <v>0.99999999999999989</v>
      </c>
      <c r="AB60" s="177">
        <v>1053.6824260387964</v>
      </c>
      <c r="AC60" s="135">
        <v>1</v>
      </c>
      <c r="AD60" s="177">
        <v>1016.2457279229634</v>
      </c>
      <c r="AE60" s="135">
        <v>1</v>
      </c>
    </row>
    <row r="61" spans="1:31" ht="15" customHeigh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ht="15" customHeight="1">
      <c r="A62" s="19" t="s">
        <v>82</v>
      </c>
      <c r="R62" s="20"/>
    </row>
    <row r="63" spans="1:31" ht="15" customHeight="1">
      <c r="A63" s="55" t="s">
        <v>80</v>
      </c>
    </row>
    <row r="64" spans="1:31" ht="16.5" customHeight="1">
      <c r="A64" s="1" t="s">
        <v>46</v>
      </c>
      <c r="P64" s="90"/>
      <c r="Q64" s="76"/>
      <c r="R64" s="90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</row>
    <row r="65" spans="1:31" ht="15" customHeight="1">
      <c r="A65" s="1" t="s">
        <v>81</v>
      </c>
      <c r="P65" s="91"/>
      <c r="Q65" s="92"/>
      <c r="R65" s="91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spans="1:31" ht="15" customHeight="1">
      <c r="A66" s="19" t="s">
        <v>85</v>
      </c>
      <c r="P66" s="91"/>
      <c r="Q66" s="92"/>
      <c r="R66" s="91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spans="1:31" ht="15" customHeight="1">
      <c r="A67" s="1"/>
      <c r="P67" s="93"/>
      <c r="Q67" s="75"/>
      <c r="R67" s="93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</row>
    <row r="68" spans="1:31" ht="15" customHeight="1">
      <c r="P68" s="93"/>
      <c r="Q68" s="75"/>
      <c r="R68" s="93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</row>
    <row r="69" spans="1:31" ht="15" customHeight="1">
      <c r="P69" s="94"/>
      <c r="Q69" s="75"/>
      <c r="R69" s="94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</row>
    <row r="70" spans="1:31" ht="15" customHeight="1">
      <c r="P70" s="95"/>
      <c r="Q70" s="96"/>
      <c r="R70" s="95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</row>
    <row r="71" spans="1:31" ht="15" customHeight="1">
      <c r="P71" s="97"/>
      <c r="Q71" s="98"/>
      <c r="R71" s="97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</row>
    <row r="72" spans="1:31" ht="15" customHeight="1">
      <c r="P72" s="94"/>
      <c r="Q72" s="98"/>
      <c r="R72" s="94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</row>
  </sheetData>
  <sortState xmlns:xlrd2="http://schemas.microsoft.com/office/spreadsheetml/2017/richdata2" ref="A10:AL17">
    <sortCondition descending="1" ref="X10:X17"/>
  </sortState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AG73"/>
  <sheetViews>
    <sheetView topLeftCell="A58" zoomScaleNormal="100" workbookViewId="0">
      <selection activeCell="D75" sqref="D75"/>
    </sheetView>
  </sheetViews>
  <sheetFormatPr baseColWidth="10" defaultColWidth="11.44140625" defaultRowHeight="15" customHeight="1"/>
  <cols>
    <col min="1" max="1" width="51.44140625" style="1" customWidth="1"/>
    <col min="2" max="19" width="14.88671875" style="1" customWidth="1"/>
    <col min="20" max="20" width="14.88671875" style="108" customWidth="1"/>
    <col min="21" max="21" width="14.88671875" style="1" customWidth="1"/>
    <col min="22" max="31" width="13.44140625" style="1" customWidth="1"/>
    <col min="32" max="16384" width="11.44140625" style="1"/>
  </cols>
  <sheetData>
    <row r="5" spans="1:31" ht="15" customHeight="1">
      <c r="A5" s="11" t="s">
        <v>0</v>
      </c>
    </row>
    <row r="6" spans="1:31" ht="15" customHeight="1">
      <c r="A6" s="56" t="s">
        <v>51</v>
      </c>
    </row>
    <row r="7" spans="1:31" ht="15" customHeight="1">
      <c r="A7" s="112" t="s">
        <v>113</v>
      </c>
    </row>
    <row r="9" spans="1:31" ht="15" customHeight="1">
      <c r="A9" s="115" t="s">
        <v>1</v>
      </c>
      <c r="B9" s="115">
        <v>2010</v>
      </c>
      <c r="C9" s="115" t="s">
        <v>11</v>
      </c>
      <c r="D9" s="115">
        <v>2011</v>
      </c>
      <c r="E9" s="136" t="s">
        <v>11</v>
      </c>
      <c r="F9" s="136">
        <v>2012</v>
      </c>
      <c r="G9" s="136" t="s">
        <v>11</v>
      </c>
      <c r="H9" s="136">
        <v>2013</v>
      </c>
      <c r="I9" s="136" t="s">
        <v>11</v>
      </c>
      <c r="J9" s="136">
        <v>2014</v>
      </c>
      <c r="K9" s="136" t="s">
        <v>11</v>
      </c>
      <c r="L9" s="136">
        <v>2015</v>
      </c>
      <c r="M9" s="136" t="s">
        <v>11</v>
      </c>
      <c r="N9" s="136">
        <v>2016</v>
      </c>
      <c r="O9" s="136" t="s">
        <v>11</v>
      </c>
      <c r="P9" s="136">
        <v>2017</v>
      </c>
      <c r="Q9" s="136" t="s">
        <v>11</v>
      </c>
      <c r="R9" s="136">
        <v>2018</v>
      </c>
      <c r="S9" s="136" t="s">
        <v>11</v>
      </c>
      <c r="T9" s="178">
        <v>2019</v>
      </c>
      <c r="U9" s="136" t="s">
        <v>11</v>
      </c>
      <c r="V9" s="178">
        <v>2020</v>
      </c>
      <c r="W9" s="136" t="s">
        <v>11</v>
      </c>
      <c r="X9" s="178">
        <v>2021</v>
      </c>
      <c r="Y9" s="136" t="s">
        <v>11</v>
      </c>
      <c r="Z9" s="178">
        <v>2022</v>
      </c>
      <c r="AA9" s="136" t="s">
        <v>11</v>
      </c>
      <c r="AB9" s="178">
        <v>2023</v>
      </c>
      <c r="AC9" s="136" t="s">
        <v>11</v>
      </c>
      <c r="AD9" s="178">
        <v>2024</v>
      </c>
      <c r="AE9" s="136" t="s">
        <v>11</v>
      </c>
    </row>
    <row r="10" spans="1:31" s="11" customFormat="1" ht="15" customHeight="1">
      <c r="A10" s="118" t="s">
        <v>6</v>
      </c>
      <c r="B10" s="164">
        <v>5365</v>
      </c>
      <c r="C10" s="138">
        <v>0.54186445813554185</v>
      </c>
      <c r="D10" s="164">
        <v>5407</v>
      </c>
      <c r="E10" s="138">
        <v>0.53082662477910858</v>
      </c>
      <c r="F10" s="164">
        <v>5453</v>
      </c>
      <c r="G10" s="138">
        <v>0.51963026491328379</v>
      </c>
      <c r="H10" s="164">
        <v>5447</v>
      </c>
      <c r="I10" s="138">
        <v>0.5008275101140125</v>
      </c>
      <c r="J10" s="164">
        <v>5435</v>
      </c>
      <c r="K10" s="138">
        <v>0.48336158496130982</v>
      </c>
      <c r="L10" s="164">
        <v>5444</v>
      </c>
      <c r="M10" s="138">
        <v>0.47905272550694661</v>
      </c>
      <c r="N10" s="164">
        <v>5445</v>
      </c>
      <c r="O10" s="138">
        <v>0.45757693628884433</v>
      </c>
      <c r="P10" s="164">
        <v>5493</v>
      </c>
      <c r="Q10" s="138">
        <v>0.45717852684144816</v>
      </c>
      <c r="R10" s="164">
        <v>5487</v>
      </c>
      <c r="S10" s="138">
        <v>0.44802808851147219</v>
      </c>
      <c r="T10" s="179">
        <v>5560</v>
      </c>
      <c r="U10" s="138">
        <v>0.45417415454991017</v>
      </c>
      <c r="V10" s="179">
        <v>5577</v>
      </c>
      <c r="W10" s="138">
        <v>0.46386093321134492</v>
      </c>
      <c r="X10" s="179" t="s">
        <v>40</v>
      </c>
      <c r="Y10" s="138" t="s">
        <v>40</v>
      </c>
      <c r="Z10" s="179" t="s">
        <v>40</v>
      </c>
      <c r="AA10" s="138" t="s">
        <v>40</v>
      </c>
      <c r="AB10" s="179" t="s">
        <v>40</v>
      </c>
      <c r="AC10" s="138" t="s">
        <v>40</v>
      </c>
      <c r="AD10" s="179" t="s">
        <v>40</v>
      </c>
      <c r="AE10" s="138" t="s">
        <v>40</v>
      </c>
    </row>
    <row r="11" spans="1:31" s="11" customFormat="1" ht="15" customHeight="1">
      <c r="A11" s="118" t="s">
        <v>74</v>
      </c>
      <c r="B11" s="164">
        <v>1300</v>
      </c>
      <c r="C11" s="138">
        <v>0.1312998687001313</v>
      </c>
      <c r="D11" s="164">
        <v>1374</v>
      </c>
      <c r="E11" s="138">
        <v>0.1348910268996662</v>
      </c>
      <c r="F11" s="164">
        <v>1502</v>
      </c>
      <c r="G11" s="138">
        <v>0.14312940728035067</v>
      </c>
      <c r="H11" s="164">
        <v>1657</v>
      </c>
      <c r="I11" s="138">
        <v>0.15235380654652445</v>
      </c>
      <c r="J11" s="164">
        <v>1728</v>
      </c>
      <c r="K11" s="138">
        <v>0.15367963547619931</v>
      </c>
      <c r="L11" s="164">
        <v>1745</v>
      </c>
      <c r="M11" s="138">
        <v>0.15355382182395699</v>
      </c>
      <c r="N11" s="164">
        <v>2121</v>
      </c>
      <c r="O11" s="138">
        <v>0.1782407129235333</v>
      </c>
      <c r="P11" s="164">
        <v>2142</v>
      </c>
      <c r="Q11" s="138">
        <v>0.17827715355805243</v>
      </c>
      <c r="R11" s="164">
        <v>2155</v>
      </c>
      <c r="S11" s="138">
        <v>0.17596145994937537</v>
      </c>
      <c r="T11" s="179">
        <v>2165</v>
      </c>
      <c r="U11" s="138">
        <v>0.17685018787779774</v>
      </c>
      <c r="V11" s="179">
        <v>1752</v>
      </c>
      <c r="W11" s="138">
        <v>0.14572070198785661</v>
      </c>
      <c r="X11" s="179">
        <v>1725</v>
      </c>
      <c r="Y11" s="138">
        <v>0.27459407831900667</v>
      </c>
      <c r="Z11" s="179">
        <v>1691</v>
      </c>
      <c r="AA11" s="138">
        <v>0.41253964381556479</v>
      </c>
      <c r="AB11" s="179" t="s">
        <v>40</v>
      </c>
      <c r="AC11" s="138" t="s">
        <v>40</v>
      </c>
      <c r="AD11" s="179" t="s">
        <v>40</v>
      </c>
      <c r="AE11" s="138" t="s">
        <v>40</v>
      </c>
    </row>
    <row r="12" spans="1:31" s="11" customFormat="1" ht="15" customHeight="1">
      <c r="A12" s="180" t="s">
        <v>7</v>
      </c>
      <c r="B12" s="164">
        <v>881</v>
      </c>
      <c r="C12" s="138">
        <v>8.8980911019088976E-2</v>
      </c>
      <c r="D12" s="164">
        <v>937</v>
      </c>
      <c r="E12" s="138">
        <v>9.1989004516002351E-2</v>
      </c>
      <c r="F12" s="164">
        <v>968</v>
      </c>
      <c r="G12" s="138">
        <v>9.2243186582809222E-2</v>
      </c>
      <c r="H12" s="164">
        <v>1115</v>
      </c>
      <c r="I12" s="138">
        <v>0.10251930856932696</v>
      </c>
      <c r="J12" s="164">
        <v>1125</v>
      </c>
      <c r="K12" s="138">
        <v>0.10005184601315061</v>
      </c>
      <c r="L12" s="164">
        <v>1108</v>
      </c>
      <c r="M12" s="138">
        <v>9.7500077123750334E-2</v>
      </c>
      <c r="N12" s="164">
        <v>1103</v>
      </c>
      <c r="O12" s="138">
        <v>9.2691893613699783E-2</v>
      </c>
      <c r="P12" s="164">
        <v>1080</v>
      </c>
      <c r="Q12" s="138">
        <v>8.98876404494382E-2</v>
      </c>
      <c r="R12" s="164">
        <v>1142</v>
      </c>
      <c r="S12" s="138">
        <v>9.3247325875724665E-2</v>
      </c>
      <c r="T12" s="179">
        <v>1098</v>
      </c>
      <c r="U12" s="138">
        <v>8.9691226923705278E-2</v>
      </c>
      <c r="V12" s="179">
        <v>1166</v>
      </c>
      <c r="W12" s="138">
        <v>9.6980786825251603E-2</v>
      </c>
      <c r="X12" s="179">
        <v>1145</v>
      </c>
      <c r="Y12" s="138">
        <v>0.18226679401464502</v>
      </c>
      <c r="Z12" s="179">
        <v>1128</v>
      </c>
      <c r="AA12" s="138">
        <v>0.27518907050500124</v>
      </c>
      <c r="AB12" s="179" t="s">
        <v>40</v>
      </c>
      <c r="AC12" s="138" t="s">
        <v>40</v>
      </c>
      <c r="AD12" s="179" t="s">
        <v>40</v>
      </c>
      <c r="AE12" s="138" t="s">
        <v>40</v>
      </c>
    </row>
    <row r="13" spans="1:31" s="11" customFormat="1" ht="15" customHeight="1">
      <c r="A13" s="180" t="s">
        <v>32</v>
      </c>
      <c r="B13" s="165">
        <v>751</v>
      </c>
      <c r="C13" s="138">
        <v>7.5850924149075849E-2</v>
      </c>
      <c r="D13" s="165">
        <v>797</v>
      </c>
      <c r="E13" s="138">
        <v>7.8244649518947579E-2</v>
      </c>
      <c r="F13" s="165">
        <v>835</v>
      </c>
      <c r="G13" s="138">
        <v>7.9569277682485229E-2</v>
      </c>
      <c r="H13" s="165">
        <v>866</v>
      </c>
      <c r="I13" s="138">
        <v>7.9624862081647665E-2</v>
      </c>
      <c r="J13" s="165">
        <v>1122</v>
      </c>
      <c r="K13" s="138">
        <v>9.9785041090448862E-2</v>
      </c>
      <c r="L13" s="165">
        <v>1168</v>
      </c>
      <c r="M13" s="138">
        <v>0.10277986469362851</v>
      </c>
      <c r="N13" s="165">
        <v>1191</v>
      </c>
      <c r="O13" s="138">
        <v>0.10008707642240837</v>
      </c>
      <c r="P13" s="165">
        <v>1189</v>
      </c>
      <c r="Q13" s="138">
        <v>9.8959633791094459E-2</v>
      </c>
      <c r="R13" s="165">
        <v>1318</v>
      </c>
      <c r="S13" s="138">
        <v>0.10761819221033722</v>
      </c>
      <c r="T13" s="181">
        <v>1287</v>
      </c>
      <c r="U13" s="138">
        <v>0.10512988073844143</v>
      </c>
      <c r="V13" s="181">
        <v>1401</v>
      </c>
      <c r="W13" s="138">
        <v>0.11652665724028945</v>
      </c>
      <c r="X13" s="181">
        <v>1356</v>
      </c>
      <c r="Y13" s="138">
        <v>0.21585482330468003</v>
      </c>
      <c r="Z13" s="181" t="s">
        <v>40</v>
      </c>
      <c r="AA13" s="138" t="s">
        <v>40</v>
      </c>
      <c r="AB13" s="181" t="s">
        <v>40</v>
      </c>
      <c r="AC13" s="138" t="s">
        <v>40</v>
      </c>
      <c r="AD13" s="181" t="s">
        <v>40</v>
      </c>
      <c r="AE13" s="138" t="s">
        <v>40</v>
      </c>
    </row>
    <row r="14" spans="1:31" s="11" customFormat="1" ht="15" customHeight="1">
      <c r="A14" s="118" t="s">
        <v>4</v>
      </c>
      <c r="B14" s="164">
        <v>596</v>
      </c>
      <c r="C14" s="138">
        <v>6.0195939804060197E-2</v>
      </c>
      <c r="D14" s="164">
        <v>596</v>
      </c>
      <c r="E14" s="138">
        <v>5.8511682701747496E-2</v>
      </c>
      <c r="F14" s="164">
        <v>596</v>
      </c>
      <c r="G14" s="138">
        <v>5.6794358681151132E-2</v>
      </c>
      <c r="H14" s="164">
        <v>592</v>
      </c>
      <c r="I14" s="138">
        <v>5.4431776388378081E-2</v>
      </c>
      <c r="J14" s="164">
        <v>593.17034596375629</v>
      </c>
      <c r="K14" s="138">
        <v>5.2753589434607125E-2</v>
      </c>
      <c r="L14" s="164">
        <v>604.09357495881386</v>
      </c>
      <c r="M14" s="138">
        <v>5.3158095801846938E-2</v>
      </c>
      <c r="N14" s="164">
        <v>653.63822075782537</v>
      </c>
      <c r="O14" s="138">
        <v>5.4929251514353905E-2</v>
      </c>
      <c r="P14" s="164">
        <v>651</v>
      </c>
      <c r="Q14" s="138">
        <v>5.4182272159800253E-2</v>
      </c>
      <c r="R14" s="164">
        <v>650</v>
      </c>
      <c r="S14" s="138">
        <v>5.3074222258512285E-2</v>
      </c>
      <c r="T14" s="179">
        <v>643</v>
      </c>
      <c r="U14" s="138">
        <v>5.252409736971083E-2</v>
      </c>
      <c r="V14" s="179">
        <v>611</v>
      </c>
      <c r="W14" s="138">
        <v>5.0819263079098398E-2</v>
      </c>
      <c r="X14" s="179">
        <v>619</v>
      </c>
      <c r="Y14" s="138">
        <v>9.8535498248965292E-2</v>
      </c>
      <c r="Z14" s="179">
        <v>619</v>
      </c>
      <c r="AA14" s="138">
        <v>0.1510124420590388</v>
      </c>
      <c r="AB14" s="179" t="s">
        <v>40</v>
      </c>
      <c r="AC14" s="138" t="s">
        <v>40</v>
      </c>
      <c r="AD14" s="179" t="s">
        <v>40</v>
      </c>
      <c r="AE14" s="138" t="s">
        <v>40</v>
      </c>
    </row>
    <row r="15" spans="1:31" s="11" customFormat="1" ht="15" customHeight="1">
      <c r="A15" s="180" t="s">
        <v>33</v>
      </c>
      <c r="B15" s="165">
        <v>444</v>
      </c>
      <c r="C15" s="138">
        <v>4.4843955156044842E-2</v>
      </c>
      <c r="D15" s="165">
        <v>483</v>
      </c>
      <c r="E15" s="138">
        <v>4.7418024739838992E-2</v>
      </c>
      <c r="F15" s="165">
        <v>523</v>
      </c>
      <c r="G15" s="138">
        <v>4.9838002668191349E-2</v>
      </c>
      <c r="H15" s="165">
        <v>558</v>
      </c>
      <c r="I15" s="138">
        <v>5.1305627068775284E-2</v>
      </c>
      <c r="J15" s="165">
        <v>590</v>
      </c>
      <c r="K15" s="138">
        <v>5.2471634798007871E-2</v>
      </c>
      <c r="L15" s="165">
        <v>622</v>
      </c>
      <c r="M15" s="138">
        <v>5.47337978077371E-2</v>
      </c>
      <c r="N15" s="165">
        <v>654</v>
      </c>
      <c r="O15" s="138">
        <v>5.4959654055629789E-2</v>
      </c>
      <c r="P15" s="165">
        <v>684</v>
      </c>
      <c r="Q15" s="138">
        <v>5.6928838951310859E-2</v>
      </c>
      <c r="R15" s="165">
        <v>742</v>
      </c>
      <c r="S15" s="138">
        <v>6.0586266024332487E-2</v>
      </c>
      <c r="T15" s="181">
        <v>731</v>
      </c>
      <c r="U15" s="138">
        <v>5.9712465283450415E-2</v>
      </c>
      <c r="V15" s="181">
        <v>788</v>
      </c>
      <c r="W15" s="138">
        <v>6.5541046327871583E-2</v>
      </c>
      <c r="X15" s="181">
        <v>767</v>
      </c>
      <c r="Y15" s="138">
        <v>0.12209487424387137</v>
      </c>
      <c r="Z15" s="181" t="s">
        <v>40</v>
      </c>
      <c r="AA15" s="138" t="s">
        <v>40</v>
      </c>
      <c r="AB15" s="181" t="s">
        <v>40</v>
      </c>
      <c r="AC15" s="138" t="s">
        <v>40</v>
      </c>
      <c r="AD15" s="181" t="s">
        <v>40</v>
      </c>
      <c r="AE15" s="138" t="s">
        <v>40</v>
      </c>
    </row>
    <row r="16" spans="1:31" s="11" customFormat="1" ht="15" customHeight="1">
      <c r="A16" s="118" t="s">
        <v>3</v>
      </c>
      <c r="B16" s="165">
        <v>350</v>
      </c>
      <c r="C16" s="138">
        <v>3.534996465003535E-2</v>
      </c>
      <c r="D16" s="165">
        <v>367</v>
      </c>
      <c r="E16" s="138">
        <v>3.6029844885136462E-2</v>
      </c>
      <c r="F16" s="165">
        <v>385</v>
      </c>
      <c r="G16" s="138">
        <v>3.668763102725367E-2</v>
      </c>
      <c r="H16" s="165">
        <v>408</v>
      </c>
      <c r="I16" s="138">
        <v>3.751379183523354E-2</v>
      </c>
      <c r="J16" s="165">
        <v>420</v>
      </c>
      <c r="K16" s="138">
        <v>3.7352689178242894E-2</v>
      </c>
      <c r="L16" s="165">
        <v>440</v>
      </c>
      <c r="M16" s="138">
        <v>3.8718442179106631E-2</v>
      </c>
      <c r="N16" s="165">
        <v>497</v>
      </c>
      <c r="O16" s="138">
        <v>4.176597563554741E-2</v>
      </c>
      <c r="P16" s="165">
        <v>539</v>
      </c>
      <c r="Q16" s="138">
        <v>4.4860590928006656E-2</v>
      </c>
      <c r="R16" s="165">
        <v>520</v>
      </c>
      <c r="S16" s="138">
        <v>4.2459377806809834E-2</v>
      </c>
      <c r="T16" s="181">
        <v>510</v>
      </c>
      <c r="U16" s="138">
        <v>4.1659859500081685E-2</v>
      </c>
      <c r="V16" s="181">
        <v>492</v>
      </c>
      <c r="W16" s="138">
        <v>4.0921566996589873E-2</v>
      </c>
      <c r="X16" s="181">
        <v>460</v>
      </c>
      <c r="Y16" s="138">
        <v>7.322508755173511E-2</v>
      </c>
      <c r="Z16" s="181">
        <v>455</v>
      </c>
      <c r="AA16" s="138">
        <v>0.11100268358136131</v>
      </c>
      <c r="AB16" s="181" t="s">
        <v>40</v>
      </c>
      <c r="AC16" s="138" t="s">
        <v>40</v>
      </c>
      <c r="AD16" s="181" t="s">
        <v>40</v>
      </c>
      <c r="AE16" s="138" t="s">
        <v>40</v>
      </c>
    </row>
    <row r="17" spans="1:33" s="227" customFormat="1" ht="15" customHeight="1">
      <c r="A17" s="224" t="s">
        <v>2</v>
      </c>
      <c r="B17" s="225">
        <v>214</v>
      </c>
      <c r="C17" s="222">
        <v>2.1613978386021613E-2</v>
      </c>
      <c r="D17" s="225">
        <v>225</v>
      </c>
      <c r="E17" s="222">
        <v>2.2089141959552326E-2</v>
      </c>
      <c r="F17" s="225">
        <v>232</v>
      </c>
      <c r="G17" s="222">
        <v>2.2107871164474938E-2</v>
      </c>
      <c r="H17" s="225">
        <v>233</v>
      </c>
      <c r="I17" s="222">
        <v>2.1423317396101507E-2</v>
      </c>
      <c r="J17" s="225">
        <v>231</v>
      </c>
      <c r="K17" s="222">
        <v>2.0543979048033591E-2</v>
      </c>
      <c r="L17" s="225">
        <v>233</v>
      </c>
      <c r="M17" s="222">
        <v>2.0503175063026922E-2</v>
      </c>
      <c r="N17" s="225">
        <v>235</v>
      </c>
      <c r="O17" s="222">
        <v>1.9748499545983181E-2</v>
      </c>
      <c r="P17" s="225">
        <v>237</v>
      </c>
      <c r="Q17" s="222">
        <v>1.9725343320848941E-2</v>
      </c>
      <c r="R17" s="225">
        <v>233</v>
      </c>
      <c r="S17" s="222">
        <v>1.9025067363435944E-2</v>
      </c>
      <c r="T17" s="226">
        <v>248</v>
      </c>
      <c r="U17" s="222">
        <v>2.0258127756902469E-2</v>
      </c>
      <c r="V17" s="226">
        <v>236</v>
      </c>
      <c r="W17" s="222">
        <v>1.9629044331697581E-2</v>
      </c>
      <c r="X17" s="226">
        <v>210</v>
      </c>
      <c r="Y17" s="222">
        <v>3.3428844317096466E-2</v>
      </c>
      <c r="Z17" s="226">
        <v>206</v>
      </c>
      <c r="AA17" s="222">
        <v>5.0256160039033909E-2</v>
      </c>
      <c r="AB17" s="226">
        <v>206</v>
      </c>
      <c r="AC17" s="222">
        <v>1</v>
      </c>
      <c r="AD17" s="226">
        <v>201</v>
      </c>
      <c r="AE17" s="222">
        <v>1</v>
      </c>
    </row>
    <row r="18" spans="1:33" ht="15" customHeight="1">
      <c r="A18" s="119" t="s">
        <v>5</v>
      </c>
      <c r="B18" s="142">
        <v>9901</v>
      </c>
      <c r="C18" s="120">
        <v>1.0000000000000002</v>
      </c>
      <c r="D18" s="142">
        <v>10186</v>
      </c>
      <c r="E18" s="120">
        <v>1</v>
      </c>
      <c r="F18" s="142">
        <v>10494</v>
      </c>
      <c r="G18" s="120">
        <v>1</v>
      </c>
      <c r="H18" s="142">
        <v>10876</v>
      </c>
      <c r="I18" s="120">
        <v>0.99999999999999989</v>
      </c>
      <c r="J18" s="142">
        <v>11244.170345963756</v>
      </c>
      <c r="K18" s="120">
        <v>1</v>
      </c>
      <c r="L18" s="142">
        <v>11364.093574958813</v>
      </c>
      <c r="M18" s="120">
        <v>1</v>
      </c>
      <c r="N18" s="142">
        <v>11899.638220757824</v>
      </c>
      <c r="O18" s="120">
        <v>1</v>
      </c>
      <c r="P18" s="142">
        <v>12015</v>
      </c>
      <c r="Q18" s="120">
        <v>1</v>
      </c>
      <c r="R18" s="142">
        <v>12247</v>
      </c>
      <c r="S18" s="120">
        <v>1</v>
      </c>
      <c r="T18" s="182">
        <v>12242</v>
      </c>
      <c r="U18" s="120">
        <v>1</v>
      </c>
      <c r="V18" s="182">
        <v>12023</v>
      </c>
      <c r="W18" s="120">
        <v>1</v>
      </c>
      <c r="X18" s="182">
        <v>6282</v>
      </c>
      <c r="Y18" s="120">
        <v>0.99999999999999989</v>
      </c>
      <c r="Z18" s="182">
        <v>4099</v>
      </c>
      <c r="AA18" s="120">
        <v>1</v>
      </c>
      <c r="AB18" s="182">
        <v>206</v>
      </c>
      <c r="AC18" s="120">
        <v>1</v>
      </c>
      <c r="AD18" s="182">
        <v>201</v>
      </c>
      <c r="AE18" s="120">
        <v>1</v>
      </c>
    </row>
    <row r="19" spans="1:33" ht="15" customHeight="1">
      <c r="A19" s="19" t="s">
        <v>83</v>
      </c>
      <c r="B19" s="46"/>
      <c r="C19" s="32"/>
      <c r="D19" s="32"/>
      <c r="E19" s="18"/>
      <c r="F19" s="32"/>
      <c r="G19" s="32"/>
      <c r="V19" s="108"/>
      <c r="X19" s="108"/>
      <c r="Z19" s="108"/>
      <c r="AB19" s="108"/>
      <c r="AD19" s="108"/>
    </row>
    <row r="20" spans="1:33" ht="15" customHeight="1">
      <c r="B20" s="32"/>
      <c r="C20" s="26"/>
      <c r="D20" s="26"/>
      <c r="E20" s="26"/>
      <c r="F20" s="26"/>
      <c r="G20" s="26"/>
      <c r="V20" s="108"/>
      <c r="X20" s="108"/>
      <c r="Z20" s="108"/>
      <c r="AB20" s="108"/>
      <c r="AD20" s="108"/>
    </row>
    <row r="21" spans="1:33" ht="15" customHeight="1">
      <c r="B21" s="32"/>
      <c r="C21" s="26"/>
      <c r="D21" s="26"/>
      <c r="E21" s="26"/>
      <c r="F21" s="12"/>
      <c r="G21" s="12"/>
      <c r="V21" s="108"/>
      <c r="X21" s="108"/>
      <c r="Z21" s="108"/>
      <c r="AB21" s="108"/>
      <c r="AD21" s="108"/>
    </row>
    <row r="22" spans="1:33" ht="15" customHeight="1">
      <c r="A22" s="2" t="s">
        <v>0</v>
      </c>
      <c r="B22" s="32"/>
      <c r="C22" s="26"/>
      <c r="D22" s="26"/>
      <c r="E22" s="26"/>
      <c r="F22" s="26"/>
      <c r="G22" s="26"/>
      <c r="V22" s="108"/>
      <c r="X22" s="108"/>
      <c r="Z22" s="108"/>
      <c r="AB22" s="108"/>
      <c r="AD22" s="108"/>
    </row>
    <row r="23" spans="1:33" ht="15" customHeight="1">
      <c r="A23" s="3" t="s">
        <v>51</v>
      </c>
      <c r="B23" s="32"/>
      <c r="C23" s="26"/>
      <c r="D23" s="26"/>
      <c r="E23" s="26"/>
      <c r="F23" s="26"/>
      <c r="G23" s="26"/>
      <c r="V23" s="108"/>
      <c r="X23" s="108"/>
      <c r="Z23" s="108"/>
      <c r="AB23" s="108"/>
      <c r="AD23" s="108"/>
    </row>
    <row r="24" spans="1:33" ht="15" customHeight="1">
      <c r="A24" s="112" t="s">
        <v>113</v>
      </c>
      <c r="B24" s="32"/>
      <c r="C24" s="26"/>
      <c r="D24" s="26"/>
      <c r="E24" s="26"/>
      <c r="F24" s="26"/>
      <c r="G24" s="26"/>
      <c r="V24" s="108"/>
      <c r="X24" s="108"/>
      <c r="Z24" s="108"/>
      <c r="AB24" s="108"/>
      <c r="AD24" s="108"/>
      <c r="AG24" s="19" t="s">
        <v>83</v>
      </c>
    </row>
    <row r="25" spans="1:33" ht="15" customHeight="1">
      <c r="B25" s="33"/>
      <c r="C25" s="33"/>
      <c r="D25" s="33"/>
      <c r="E25" s="33"/>
      <c r="F25" s="33"/>
      <c r="G25" s="33"/>
      <c r="I25" s="26"/>
      <c r="J25" s="26"/>
      <c r="K25" s="26"/>
      <c r="V25" s="108"/>
      <c r="X25" s="108"/>
      <c r="Z25" s="108"/>
      <c r="AB25" s="108"/>
      <c r="AD25" s="108"/>
    </row>
    <row r="26" spans="1:33" ht="15" customHeight="1">
      <c r="A26" s="125" t="s">
        <v>8</v>
      </c>
      <c r="B26" s="125">
        <v>2010</v>
      </c>
      <c r="C26" s="160" t="s">
        <v>11</v>
      </c>
      <c r="D26" s="125">
        <v>2011</v>
      </c>
      <c r="E26" s="160" t="s">
        <v>11</v>
      </c>
      <c r="F26" s="126">
        <v>2012</v>
      </c>
      <c r="G26" s="160" t="s">
        <v>11</v>
      </c>
      <c r="H26" s="126">
        <v>2013</v>
      </c>
      <c r="I26" s="160" t="s">
        <v>11</v>
      </c>
      <c r="J26" s="126">
        <v>2014</v>
      </c>
      <c r="K26" s="160" t="s">
        <v>11</v>
      </c>
      <c r="L26" s="126">
        <v>2015</v>
      </c>
      <c r="M26" s="126" t="s">
        <v>11</v>
      </c>
      <c r="N26" s="126">
        <v>2016</v>
      </c>
      <c r="O26" s="126" t="s">
        <v>11</v>
      </c>
      <c r="P26" s="126">
        <v>2017</v>
      </c>
      <c r="Q26" s="126" t="s">
        <v>11</v>
      </c>
      <c r="R26" s="126">
        <v>2018</v>
      </c>
      <c r="S26" s="126" t="s">
        <v>11</v>
      </c>
      <c r="T26" s="183">
        <v>2019</v>
      </c>
      <c r="U26" s="126" t="s">
        <v>11</v>
      </c>
      <c r="V26" s="200">
        <v>2020</v>
      </c>
      <c r="W26" s="126" t="s">
        <v>11</v>
      </c>
      <c r="X26" s="200">
        <v>2021</v>
      </c>
      <c r="Y26" s="126" t="s">
        <v>11</v>
      </c>
      <c r="Z26" s="200">
        <v>2022</v>
      </c>
      <c r="AA26" s="126" t="s">
        <v>11</v>
      </c>
      <c r="AB26" s="200">
        <v>2023</v>
      </c>
      <c r="AC26" s="126" t="s">
        <v>11</v>
      </c>
      <c r="AD26" s="200">
        <v>2024</v>
      </c>
      <c r="AE26" s="126" t="s">
        <v>11</v>
      </c>
    </row>
    <row r="27" spans="1:33" s="11" customFormat="1" ht="15" customHeight="1">
      <c r="A27" s="131" t="s">
        <v>17</v>
      </c>
      <c r="B27" s="175">
        <v>5365</v>
      </c>
      <c r="C27" s="176">
        <v>0.54186445813554185</v>
      </c>
      <c r="D27" s="175">
        <v>5407</v>
      </c>
      <c r="E27" s="176">
        <v>0.53082662477910858</v>
      </c>
      <c r="F27" s="175">
        <v>5453</v>
      </c>
      <c r="G27" s="176">
        <v>0.51963026491328379</v>
      </c>
      <c r="H27" s="175">
        <v>5447</v>
      </c>
      <c r="I27" s="176">
        <v>0.5008275101140125</v>
      </c>
      <c r="J27" s="175">
        <v>5435</v>
      </c>
      <c r="K27" s="176">
        <v>0.48336158496130982</v>
      </c>
      <c r="L27" s="175">
        <v>5444</v>
      </c>
      <c r="M27" s="176">
        <v>0.47905272550694661</v>
      </c>
      <c r="N27" s="175">
        <v>5445</v>
      </c>
      <c r="O27" s="176">
        <v>0.45757693628884433</v>
      </c>
      <c r="P27" s="175">
        <v>5493</v>
      </c>
      <c r="Q27" s="176">
        <v>0.45717852684144816</v>
      </c>
      <c r="R27" s="175">
        <v>5487</v>
      </c>
      <c r="S27" s="176">
        <v>0.44802808851147219</v>
      </c>
      <c r="T27" s="175">
        <v>5560</v>
      </c>
      <c r="U27" s="176">
        <v>0.45417415454991017</v>
      </c>
      <c r="V27" s="175">
        <v>5577</v>
      </c>
      <c r="W27" s="176">
        <v>0.46386093321134492</v>
      </c>
      <c r="X27" s="175" t="s">
        <v>40</v>
      </c>
      <c r="Y27" s="176" t="s">
        <v>40</v>
      </c>
      <c r="Z27" s="175" t="s">
        <v>40</v>
      </c>
      <c r="AA27" s="176" t="s">
        <v>40</v>
      </c>
      <c r="AB27" s="175" t="s">
        <v>40</v>
      </c>
      <c r="AC27" s="176" t="s">
        <v>40</v>
      </c>
      <c r="AD27" s="175" t="s">
        <v>40</v>
      </c>
      <c r="AE27" s="176" t="s">
        <v>40</v>
      </c>
    </row>
    <row r="28" spans="1:33" ht="15" customHeight="1">
      <c r="A28" s="130" t="s">
        <v>25</v>
      </c>
      <c r="B28" s="184">
        <v>5191</v>
      </c>
      <c r="C28" s="185">
        <v>0.52429047570952425</v>
      </c>
      <c r="D28" s="184">
        <v>5206</v>
      </c>
      <c r="E28" s="185">
        <v>0.51109365796190853</v>
      </c>
      <c r="F28" s="184">
        <v>5234</v>
      </c>
      <c r="G28" s="185">
        <v>0.4987611968744044</v>
      </c>
      <c r="H28" s="184">
        <v>5213</v>
      </c>
      <c r="I28" s="185">
        <v>0.4793122471496874</v>
      </c>
      <c r="J28" s="184">
        <v>5194</v>
      </c>
      <c r="K28" s="185">
        <v>0.46192825617093708</v>
      </c>
      <c r="L28" s="184">
        <v>5196</v>
      </c>
      <c r="M28" s="185">
        <v>0.45722960355145015</v>
      </c>
      <c r="N28" s="184">
        <v>5196</v>
      </c>
      <c r="O28" s="185">
        <v>0.43665193038693023</v>
      </c>
      <c r="P28" s="184">
        <v>5189</v>
      </c>
      <c r="Q28" s="185">
        <v>0.43187682064086558</v>
      </c>
      <c r="R28" s="184">
        <v>5186</v>
      </c>
      <c r="S28" s="185">
        <v>0.4234506409732996</v>
      </c>
      <c r="T28" s="184">
        <v>5201</v>
      </c>
      <c r="U28" s="185">
        <v>0.42484888090181344</v>
      </c>
      <c r="V28" s="184">
        <v>5225</v>
      </c>
      <c r="W28" s="185">
        <v>0.43458371454711803</v>
      </c>
      <c r="X28" s="184" t="s">
        <v>40</v>
      </c>
      <c r="Y28" s="185" t="s">
        <v>40</v>
      </c>
      <c r="Z28" s="184" t="s">
        <v>40</v>
      </c>
      <c r="AA28" s="185" t="s">
        <v>40</v>
      </c>
      <c r="AB28" s="184" t="s">
        <v>40</v>
      </c>
      <c r="AC28" s="185" t="s">
        <v>40</v>
      </c>
      <c r="AD28" s="184" t="s">
        <v>40</v>
      </c>
      <c r="AE28" s="185" t="s">
        <v>40</v>
      </c>
    </row>
    <row r="29" spans="1:33" ht="15" customHeight="1">
      <c r="A29" s="171" t="s">
        <v>63</v>
      </c>
      <c r="B29" s="184">
        <v>190</v>
      </c>
      <c r="C29" s="185">
        <v>1.9189980810019189E-2</v>
      </c>
      <c r="D29" s="184">
        <v>186</v>
      </c>
      <c r="E29" s="185">
        <v>1.8260357353229922E-2</v>
      </c>
      <c r="F29" s="184">
        <v>181</v>
      </c>
      <c r="G29" s="185">
        <v>1.724795121021536E-2</v>
      </c>
      <c r="H29" s="184">
        <v>183</v>
      </c>
      <c r="I29" s="185">
        <v>1.6826038984920928E-2</v>
      </c>
      <c r="J29" s="184">
        <v>180</v>
      </c>
      <c r="K29" s="185">
        <v>1.6008295362104095E-2</v>
      </c>
      <c r="L29" s="184">
        <v>179</v>
      </c>
      <c r="M29" s="185">
        <v>1.5751366250136564E-2</v>
      </c>
      <c r="N29" s="184">
        <v>177</v>
      </c>
      <c r="O29" s="185">
        <v>1.4874401785697971E-2</v>
      </c>
      <c r="P29" s="184">
        <v>167</v>
      </c>
      <c r="Q29" s="185">
        <v>1.3899292550977944E-2</v>
      </c>
      <c r="R29" s="184">
        <v>175</v>
      </c>
      <c r="S29" s="185">
        <v>1.4289213684984078E-2</v>
      </c>
      <c r="T29" s="184">
        <v>189</v>
      </c>
      <c r="U29" s="185">
        <v>1.5438653814736154E-2</v>
      </c>
      <c r="V29" s="184">
        <v>214</v>
      </c>
      <c r="W29" s="185">
        <v>1.7799218165183397E-2</v>
      </c>
      <c r="X29" s="184" t="s">
        <v>40</v>
      </c>
      <c r="Y29" s="185" t="s">
        <v>40</v>
      </c>
      <c r="Z29" s="184" t="s">
        <v>40</v>
      </c>
      <c r="AA29" s="185" t="s">
        <v>40</v>
      </c>
      <c r="AB29" s="184" t="s">
        <v>40</v>
      </c>
      <c r="AC29" s="185" t="s">
        <v>40</v>
      </c>
      <c r="AD29" s="184" t="s">
        <v>40</v>
      </c>
      <c r="AE29" s="185" t="s">
        <v>40</v>
      </c>
    </row>
    <row r="30" spans="1:33" ht="15" customHeight="1">
      <c r="A30" s="172" t="s">
        <v>64</v>
      </c>
      <c r="B30" s="184">
        <v>4082</v>
      </c>
      <c r="C30" s="185">
        <v>0.41228158771841228</v>
      </c>
      <c r="D30" s="184">
        <v>4075</v>
      </c>
      <c r="E30" s="185">
        <v>0.40005890437855879</v>
      </c>
      <c r="F30" s="184">
        <v>4068</v>
      </c>
      <c r="G30" s="185">
        <v>0.3876500857632933</v>
      </c>
      <c r="H30" s="184">
        <v>4072</v>
      </c>
      <c r="I30" s="185">
        <v>0.37440235380654652</v>
      </c>
      <c r="J30" s="184">
        <v>4057</v>
      </c>
      <c r="K30" s="185">
        <v>0.36080919046697957</v>
      </c>
      <c r="L30" s="184">
        <v>4058</v>
      </c>
      <c r="M30" s="185">
        <v>0.35708963264276072</v>
      </c>
      <c r="N30" s="184">
        <v>4056</v>
      </c>
      <c r="O30" s="185">
        <v>0.34085069854684164</v>
      </c>
      <c r="P30" s="184">
        <v>4051</v>
      </c>
      <c r="Q30" s="185">
        <v>0.3371618809821057</v>
      </c>
      <c r="R30" s="184">
        <v>4042</v>
      </c>
      <c r="S30" s="185">
        <v>0.33004000979831793</v>
      </c>
      <c r="T30" s="184">
        <v>4042</v>
      </c>
      <c r="U30" s="185">
        <v>0.33017480803790228</v>
      </c>
      <c r="V30" s="184">
        <v>4038</v>
      </c>
      <c r="W30" s="185">
        <v>0.33585627547201197</v>
      </c>
      <c r="X30" s="184" t="s">
        <v>40</v>
      </c>
      <c r="Y30" s="185" t="s">
        <v>40</v>
      </c>
      <c r="Z30" s="184" t="s">
        <v>40</v>
      </c>
      <c r="AA30" s="185" t="s">
        <v>40</v>
      </c>
      <c r="AB30" s="184" t="s">
        <v>40</v>
      </c>
      <c r="AC30" s="185" t="s">
        <v>40</v>
      </c>
      <c r="AD30" s="184" t="s">
        <v>40</v>
      </c>
      <c r="AE30" s="185" t="s">
        <v>40</v>
      </c>
    </row>
    <row r="31" spans="1:33" ht="15" customHeight="1">
      <c r="A31" s="172" t="s">
        <v>65</v>
      </c>
      <c r="B31" s="184">
        <v>843</v>
      </c>
      <c r="C31" s="185">
        <v>8.5142914857085139E-2</v>
      </c>
      <c r="D31" s="184">
        <v>869</v>
      </c>
      <c r="E31" s="185">
        <v>8.5313174946004322E-2</v>
      </c>
      <c r="F31" s="184">
        <v>909</v>
      </c>
      <c r="G31" s="185">
        <v>8.662092624356775E-2</v>
      </c>
      <c r="H31" s="184">
        <v>882</v>
      </c>
      <c r="I31" s="185">
        <v>8.1095991173225454E-2</v>
      </c>
      <c r="J31" s="184">
        <v>881</v>
      </c>
      <c r="K31" s="185">
        <v>7.8351712300076162E-2</v>
      </c>
      <c r="L31" s="184">
        <v>882</v>
      </c>
      <c r="M31" s="185">
        <v>7.7612877277209211E-2</v>
      </c>
      <c r="N31" s="184">
        <v>886</v>
      </c>
      <c r="O31" s="185">
        <v>7.4456045096770632E-2</v>
      </c>
      <c r="P31" s="184">
        <v>894</v>
      </c>
      <c r="Q31" s="185">
        <v>7.4406991260923844E-2</v>
      </c>
      <c r="R31" s="184">
        <v>893</v>
      </c>
      <c r="S31" s="185">
        <v>7.2915816118233043E-2</v>
      </c>
      <c r="T31" s="184">
        <v>894</v>
      </c>
      <c r="U31" s="185">
        <v>7.3027283123672598E-2</v>
      </c>
      <c r="V31" s="184">
        <v>897</v>
      </c>
      <c r="W31" s="185">
        <v>7.4607003243782749E-2</v>
      </c>
      <c r="X31" s="184" t="s">
        <v>40</v>
      </c>
      <c r="Y31" s="185" t="s">
        <v>40</v>
      </c>
      <c r="Z31" s="184" t="s">
        <v>40</v>
      </c>
      <c r="AA31" s="185" t="s">
        <v>40</v>
      </c>
      <c r="AB31" s="184" t="s">
        <v>40</v>
      </c>
      <c r="AC31" s="185" t="s">
        <v>40</v>
      </c>
      <c r="AD31" s="184" t="s">
        <v>40</v>
      </c>
      <c r="AE31" s="185" t="s">
        <v>40</v>
      </c>
    </row>
    <row r="32" spans="1:33" ht="15" customHeight="1">
      <c r="A32" s="172" t="s">
        <v>66</v>
      </c>
      <c r="B32" s="184">
        <v>55</v>
      </c>
      <c r="C32" s="185">
        <v>5.5549944450055547E-3</v>
      </c>
      <c r="D32" s="184">
        <v>54</v>
      </c>
      <c r="E32" s="185">
        <v>5.3013940702925583E-3</v>
      </c>
      <c r="F32" s="184">
        <v>54</v>
      </c>
      <c r="G32" s="185">
        <v>5.1457975986277877E-3</v>
      </c>
      <c r="H32" s="184">
        <v>54</v>
      </c>
      <c r="I32" s="185">
        <v>4.9650606840750278E-3</v>
      </c>
      <c r="J32" s="184">
        <v>54</v>
      </c>
      <c r="K32" s="185">
        <v>4.8024886086312285E-3</v>
      </c>
      <c r="L32" s="184">
        <v>55</v>
      </c>
      <c r="M32" s="185">
        <v>4.8398052723883289E-3</v>
      </c>
      <c r="N32" s="184">
        <v>55</v>
      </c>
      <c r="O32" s="185">
        <v>4.6219892554428717E-3</v>
      </c>
      <c r="P32" s="184">
        <v>55</v>
      </c>
      <c r="Q32" s="185">
        <v>4.5776113191843531E-3</v>
      </c>
      <c r="R32" s="184">
        <v>54</v>
      </c>
      <c r="S32" s="185">
        <v>4.4092430799379436E-3</v>
      </c>
      <c r="T32" s="184">
        <v>54</v>
      </c>
      <c r="U32" s="185">
        <v>4.411043947067473E-3</v>
      </c>
      <c r="V32" s="184">
        <v>54</v>
      </c>
      <c r="W32" s="185">
        <v>4.4913914996257175E-3</v>
      </c>
      <c r="X32" s="184" t="s">
        <v>40</v>
      </c>
      <c r="Y32" s="185" t="s">
        <v>40</v>
      </c>
      <c r="Z32" s="184" t="s">
        <v>40</v>
      </c>
      <c r="AA32" s="185" t="s">
        <v>40</v>
      </c>
      <c r="AB32" s="184" t="s">
        <v>40</v>
      </c>
      <c r="AC32" s="185" t="s">
        <v>40</v>
      </c>
      <c r="AD32" s="184" t="s">
        <v>40</v>
      </c>
      <c r="AE32" s="185" t="s">
        <v>40</v>
      </c>
    </row>
    <row r="33" spans="1:31" ht="15" customHeight="1">
      <c r="A33" s="172" t="s">
        <v>67</v>
      </c>
      <c r="B33" s="184">
        <v>21</v>
      </c>
      <c r="C33" s="185">
        <v>2.120997879002121E-3</v>
      </c>
      <c r="D33" s="184">
        <v>22</v>
      </c>
      <c r="E33" s="185">
        <v>2.1598272138228943E-3</v>
      </c>
      <c r="F33" s="184">
        <v>22</v>
      </c>
      <c r="G33" s="185">
        <v>2.0964360587002098E-3</v>
      </c>
      <c r="H33" s="184">
        <v>22</v>
      </c>
      <c r="I33" s="185">
        <v>2.0228025009194558E-3</v>
      </c>
      <c r="J33" s="184">
        <v>22</v>
      </c>
      <c r="K33" s="185">
        <v>1.9565694331460564E-3</v>
      </c>
      <c r="L33" s="184">
        <v>22</v>
      </c>
      <c r="M33" s="185">
        <v>1.9359221089553316E-3</v>
      </c>
      <c r="N33" s="184">
        <v>22</v>
      </c>
      <c r="O33" s="185">
        <v>1.8487957021771488E-3</v>
      </c>
      <c r="P33" s="184">
        <v>22</v>
      </c>
      <c r="Q33" s="185">
        <v>1.8310445276737411E-3</v>
      </c>
      <c r="R33" s="184">
        <v>22</v>
      </c>
      <c r="S33" s="185">
        <v>1.7963582918265697E-3</v>
      </c>
      <c r="T33" s="184">
        <v>22</v>
      </c>
      <c r="U33" s="185">
        <v>1.7970919784348963E-3</v>
      </c>
      <c r="V33" s="184">
        <v>22</v>
      </c>
      <c r="W33" s="185">
        <v>1.8298261665141812E-3</v>
      </c>
      <c r="X33" s="184" t="s">
        <v>40</v>
      </c>
      <c r="Y33" s="185" t="s">
        <v>40</v>
      </c>
      <c r="Z33" s="184" t="s">
        <v>40</v>
      </c>
      <c r="AA33" s="185" t="s">
        <v>40</v>
      </c>
      <c r="AB33" s="184" t="s">
        <v>40</v>
      </c>
      <c r="AC33" s="185" t="s">
        <v>40</v>
      </c>
      <c r="AD33" s="184" t="s">
        <v>40</v>
      </c>
      <c r="AE33" s="185" t="s">
        <v>40</v>
      </c>
    </row>
    <row r="34" spans="1:31" ht="15" customHeight="1">
      <c r="A34" s="130" t="s">
        <v>26</v>
      </c>
      <c r="B34" s="184">
        <v>174</v>
      </c>
      <c r="C34" s="185">
        <v>1.7573982426017574E-2</v>
      </c>
      <c r="D34" s="184">
        <v>201</v>
      </c>
      <c r="E34" s="185">
        <v>1.973296681720008E-2</v>
      </c>
      <c r="F34" s="184">
        <v>219</v>
      </c>
      <c r="G34" s="185">
        <v>2.0869068038879359E-2</v>
      </c>
      <c r="H34" s="184">
        <v>234</v>
      </c>
      <c r="I34" s="185">
        <v>2.151526296432512E-2</v>
      </c>
      <c r="J34" s="184">
        <v>241</v>
      </c>
      <c r="K34" s="185">
        <v>2.1433328790372706E-2</v>
      </c>
      <c r="L34" s="184">
        <v>248</v>
      </c>
      <c r="M34" s="185">
        <v>2.1823121955496464E-2</v>
      </c>
      <c r="N34" s="184">
        <v>249</v>
      </c>
      <c r="O34" s="185">
        <v>2.0925005901914092E-2</v>
      </c>
      <c r="P34" s="184">
        <v>304</v>
      </c>
      <c r="Q34" s="185">
        <v>2.5301706200582606E-2</v>
      </c>
      <c r="R34" s="184">
        <v>301</v>
      </c>
      <c r="S34" s="185">
        <v>2.4577447538172613E-2</v>
      </c>
      <c r="T34" s="184">
        <v>359</v>
      </c>
      <c r="U34" s="185">
        <v>2.9325273648096718E-2</v>
      </c>
      <c r="V34" s="184">
        <v>352</v>
      </c>
      <c r="W34" s="185">
        <v>2.92772186642269E-2</v>
      </c>
      <c r="X34" s="184" t="s">
        <v>40</v>
      </c>
      <c r="Y34" s="185" t="s">
        <v>40</v>
      </c>
      <c r="Z34" s="184" t="s">
        <v>40</v>
      </c>
      <c r="AA34" s="185" t="s">
        <v>40</v>
      </c>
      <c r="AB34" s="184" t="s">
        <v>40</v>
      </c>
      <c r="AC34" s="185" t="s">
        <v>40</v>
      </c>
      <c r="AD34" s="184" t="s">
        <v>40</v>
      </c>
      <c r="AE34" s="185" t="s">
        <v>40</v>
      </c>
    </row>
    <row r="35" spans="1:31" ht="15" customHeight="1">
      <c r="A35" s="172" t="s">
        <v>68</v>
      </c>
      <c r="B35" s="184">
        <v>165</v>
      </c>
      <c r="C35" s="185">
        <v>1.6664983335016665E-2</v>
      </c>
      <c r="D35" s="184">
        <v>191</v>
      </c>
      <c r="E35" s="185">
        <v>1.8751227174553308E-2</v>
      </c>
      <c r="F35" s="184">
        <v>209</v>
      </c>
      <c r="G35" s="185">
        <v>1.9916142557651992E-2</v>
      </c>
      <c r="H35" s="184">
        <v>224</v>
      </c>
      <c r="I35" s="185">
        <v>2.0595807282089002E-2</v>
      </c>
      <c r="J35" s="184">
        <v>231</v>
      </c>
      <c r="K35" s="185">
        <v>2.0543979048033591E-2</v>
      </c>
      <c r="L35" s="184">
        <v>238</v>
      </c>
      <c r="M35" s="185">
        <v>2.094315736051677E-2</v>
      </c>
      <c r="N35" s="184">
        <v>239</v>
      </c>
      <c r="O35" s="185">
        <v>2.0084644219106298E-2</v>
      </c>
      <c r="P35" s="184">
        <v>294</v>
      </c>
      <c r="Q35" s="185">
        <v>2.4469413233458179E-2</v>
      </c>
      <c r="R35" s="184">
        <v>291</v>
      </c>
      <c r="S35" s="185">
        <v>2.376092104188781E-2</v>
      </c>
      <c r="T35" s="184">
        <v>349</v>
      </c>
      <c r="U35" s="185">
        <v>2.8508413657899037E-2</v>
      </c>
      <c r="V35" s="184">
        <v>342</v>
      </c>
      <c r="W35" s="185">
        <v>2.8445479497629544E-2</v>
      </c>
      <c r="X35" s="184" t="s">
        <v>40</v>
      </c>
      <c r="Y35" s="185" t="s">
        <v>40</v>
      </c>
      <c r="Z35" s="184" t="s">
        <v>40</v>
      </c>
      <c r="AA35" s="185" t="s">
        <v>40</v>
      </c>
      <c r="AB35" s="184" t="s">
        <v>40</v>
      </c>
      <c r="AC35" s="185" t="s">
        <v>40</v>
      </c>
      <c r="AD35" s="184" t="s">
        <v>40</v>
      </c>
      <c r="AE35" s="185" t="s">
        <v>40</v>
      </c>
    </row>
    <row r="36" spans="1:31" ht="15" customHeight="1">
      <c r="A36" s="172" t="s">
        <v>69</v>
      </c>
      <c r="B36" s="184">
        <v>9</v>
      </c>
      <c r="C36" s="185">
        <v>9.0899909100090903E-4</v>
      </c>
      <c r="D36" s="184">
        <v>10</v>
      </c>
      <c r="E36" s="185">
        <v>9.8173964264677014E-4</v>
      </c>
      <c r="F36" s="184">
        <v>10</v>
      </c>
      <c r="G36" s="185">
        <v>9.5292548122736804E-4</v>
      </c>
      <c r="H36" s="184">
        <v>10</v>
      </c>
      <c r="I36" s="185">
        <v>9.1945568223611625E-4</v>
      </c>
      <c r="J36" s="184">
        <v>10</v>
      </c>
      <c r="K36" s="185">
        <v>8.893497423391165E-4</v>
      </c>
      <c r="L36" s="184">
        <v>10</v>
      </c>
      <c r="M36" s="185">
        <v>8.7996459497969616E-4</v>
      </c>
      <c r="N36" s="184">
        <v>10</v>
      </c>
      <c r="O36" s="185">
        <v>8.4036168280779487E-4</v>
      </c>
      <c r="P36" s="184">
        <v>10</v>
      </c>
      <c r="Q36" s="185">
        <v>8.3229296712442784E-4</v>
      </c>
      <c r="R36" s="184">
        <v>10</v>
      </c>
      <c r="S36" s="185">
        <v>8.1652649628480441E-4</v>
      </c>
      <c r="T36" s="184">
        <v>10</v>
      </c>
      <c r="U36" s="185">
        <v>8.1685999019768011E-4</v>
      </c>
      <c r="V36" s="184">
        <v>10</v>
      </c>
      <c r="W36" s="185">
        <v>8.3173916659735512E-4</v>
      </c>
      <c r="X36" s="184" t="s">
        <v>40</v>
      </c>
      <c r="Y36" s="185" t="s">
        <v>40</v>
      </c>
      <c r="Z36" s="184" t="s">
        <v>40</v>
      </c>
      <c r="AA36" s="185" t="s">
        <v>40</v>
      </c>
      <c r="AB36" s="184" t="s">
        <v>40</v>
      </c>
      <c r="AC36" s="185" t="s">
        <v>40</v>
      </c>
      <c r="AD36" s="184" t="s">
        <v>40</v>
      </c>
      <c r="AE36" s="185" t="s">
        <v>40</v>
      </c>
    </row>
    <row r="37" spans="1:31" s="11" customFormat="1" ht="15" customHeight="1">
      <c r="A37" s="131" t="s">
        <v>75</v>
      </c>
      <c r="B37" s="175">
        <v>1300</v>
      </c>
      <c r="C37" s="176">
        <v>0.1312998687001313</v>
      </c>
      <c r="D37" s="175">
        <v>1374</v>
      </c>
      <c r="E37" s="176">
        <v>0.1348910268996662</v>
      </c>
      <c r="F37" s="175">
        <v>1502</v>
      </c>
      <c r="G37" s="176">
        <v>0.14312940728035067</v>
      </c>
      <c r="H37" s="175">
        <v>1657</v>
      </c>
      <c r="I37" s="176">
        <v>0.15235380654652445</v>
      </c>
      <c r="J37" s="175">
        <v>1728</v>
      </c>
      <c r="K37" s="176">
        <v>0.15367963547619931</v>
      </c>
      <c r="L37" s="175">
        <v>1745</v>
      </c>
      <c r="M37" s="176">
        <v>0.15355382182395699</v>
      </c>
      <c r="N37" s="175">
        <v>2121</v>
      </c>
      <c r="O37" s="176">
        <v>0.1782407129235333</v>
      </c>
      <c r="P37" s="175">
        <v>2142</v>
      </c>
      <c r="Q37" s="176">
        <v>0.17827715355805243</v>
      </c>
      <c r="R37" s="175">
        <v>2155</v>
      </c>
      <c r="S37" s="176">
        <v>0.17596145994937537</v>
      </c>
      <c r="T37" s="175">
        <v>2165</v>
      </c>
      <c r="U37" s="176">
        <v>0.17685018787779774</v>
      </c>
      <c r="V37" s="175">
        <v>1752</v>
      </c>
      <c r="W37" s="176">
        <v>0.14572070198785661</v>
      </c>
      <c r="X37" s="175">
        <v>1725</v>
      </c>
      <c r="Y37" s="176">
        <v>0.27459407831900667</v>
      </c>
      <c r="Z37" s="175">
        <v>1691</v>
      </c>
      <c r="AA37" s="176">
        <v>0.41253964381556479</v>
      </c>
      <c r="AB37" s="175" t="s">
        <v>40</v>
      </c>
      <c r="AC37" s="176" t="s">
        <v>40</v>
      </c>
      <c r="AD37" s="175" t="s">
        <v>40</v>
      </c>
      <c r="AE37" s="176" t="s">
        <v>40</v>
      </c>
    </row>
    <row r="38" spans="1:31" ht="15" customHeight="1">
      <c r="A38" s="173" t="s">
        <v>76</v>
      </c>
      <c r="B38" s="184">
        <v>538</v>
      </c>
      <c r="C38" s="185">
        <v>5.4337945662054341E-2</v>
      </c>
      <c r="D38" s="184">
        <v>595</v>
      </c>
      <c r="E38" s="185">
        <v>5.8413508737482821E-2</v>
      </c>
      <c r="F38" s="184">
        <v>686</v>
      </c>
      <c r="G38" s="185">
        <v>6.5370688012197448E-2</v>
      </c>
      <c r="H38" s="184">
        <v>801</v>
      </c>
      <c r="I38" s="185">
        <v>7.3648400147112908E-2</v>
      </c>
      <c r="J38" s="184">
        <v>860</v>
      </c>
      <c r="K38" s="185">
        <v>7.6484077841164011E-2</v>
      </c>
      <c r="L38" s="184">
        <v>874</v>
      </c>
      <c r="M38" s="185">
        <v>7.6908905601225444E-2</v>
      </c>
      <c r="N38" s="184">
        <v>929</v>
      </c>
      <c r="O38" s="185">
        <v>7.8069600332844144E-2</v>
      </c>
      <c r="P38" s="184">
        <v>932</v>
      </c>
      <c r="Q38" s="185">
        <v>7.7569704535996667E-2</v>
      </c>
      <c r="R38" s="184">
        <v>933</v>
      </c>
      <c r="S38" s="185">
        <v>7.6181922103372254E-2</v>
      </c>
      <c r="T38" s="184">
        <v>936</v>
      </c>
      <c r="U38" s="185">
        <v>7.6458095082502855E-2</v>
      </c>
      <c r="V38" s="184">
        <v>710</v>
      </c>
      <c r="W38" s="185">
        <v>5.9053480828412212E-2</v>
      </c>
      <c r="X38" s="184">
        <v>693</v>
      </c>
      <c r="Y38" s="185">
        <v>0.11031518624641834</v>
      </c>
      <c r="Z38" s="184">
        <v>670</v>
      </c>
      <c r="AA38" s="185">
        <v>0.16345450109782875</v>
      </c>
      <c r="AB38" s="184" t="s">
        <v>40</v>
      </c>
      <c r="AC38" s="185" t="s">
        <v>40</v>
      </c>
      <c r="AD38" s="184" t="s">
        <v>40</v>
      </c>
      <c r="AE38" s="185" t="s">
        <v>40</v>
      </c>
    </row>
    <row r="39" spans="1:31" ht="15" customHeight="1">
      <c r="A39" s="173" t="s">
        <v>77</v>
      </c>
      <c r="B39" s="184">
        <v>762</v>
      </c>
      <c r="C39" s="185">
        <v>7.696192303807696E-2</v>
      </c>
      <c r="D39" s="184">
        <v>779</v>
      </c>
      <c r="E39" s="185">
        <v>7.6477518162183386E-2</v>
      </c>
      <c r="F39" s="184">
        <v>816</v>
      </c>
      <c r="G39" s="185">
        <v>7.7758719268153226E-2</v>
      </c>
      <c r="H39" s="184">
        <v>856</v>
      </c>
      <c r="I39" s="185">
        <v>7.8705406399411551E-2</v>
      </c>
      <c r="J39" s="184">
        <v>868</v>
      </c>
      <c r="K39" s="185">
        <v>7.7195557635035314E-2</v>
      </c>
      <c r="L39" s="184">
        <v>871</v>
      </c>
      <c r="M39" s="185">
        <v>7.6644916222731535E-2</v>
      </c>
      <c r="N39" s="184">
        <v>1192</v>
      </c>
      <c r="O39" s="185">
        <v>0.10017111259068916</v>
      </c>
      <c r="P39" s="184">
        <v>1210</v>
      </c>
      <c r="Q39" s="185">
        <v>0.10070744902205576</v>
      </c>
      <c r="R39" s="184">
        <v>1222</v>
      </c>
      <c r="S39" s="185">
        <v>9.9779537846003102E-2</v>
      </c>
      <c r="T39" s="184">
        <v>1229</v>
      </c>
      <c r="U39" s="185">
        <v>0.10039209279529489</v>
      </c>
      <c r="V39" s="184">
        <v>1042</v>
      </c>
      <c r="W39" s="185">
        <v>8.6667221159444405E-2</v>
      </c>
      <c r="X39" s="184">
        <v>1032</v>
      </c>
      <c r="Y39" s="185">
        <v>0.16427889207258833</v>
      </c>
      <c r="Z39" s="184">
        <v>1021</v>
      </c>
      <c r="AA39" s="185">
        <v>0.24908514271773605</v>
      </c>
      <c r="AB39" s="184" t="s">
        <v>40</v>
      </c>
      <c r="AC39" s="185" t="s">
        <v>40</v>
      </c>
      <c r="AD39" s="184" t="s">
        <v>40</v>
      </c>
      <c r="AE39" s="185" t="s">
        <v>40</v>
      </c>
    </row>
    <row r="40" spans="1:31" s="11" customFormat="1" ht="15" customHeight="1">
      <c r="A40" s="131" t="s">
        <v>18</v>
      </c>
      <c r="B40" s="175">
        <v>881</v>
      </c>
      <c r="C40" s="176">
        <v>8.8980911019088976E-2</v>
      </c>
      <c r="D40" s="175">
        <v>937</v>
      </c>
      <c r="E40" s="176">
        <v>9.1989004516002351E-2</v>
      </c>
      <c r="F40" s="175">
        <v>968</v>
      </c>
      <c r="G40" s="176">
        <v>9.2243186582809222E-2</v>
      </c>
      <c r="H40" s="175">
        <v>1115</v>
      </c>
      <c r="I40" s="176">
        <v>0.10251930856932696</v>
      </c>
      <c r="J40" s="175">
        <v>1125</v>
      </c>
      <c r="K40" s="176">
        <v>0.10005184601315061</v>
      </c>
      <c r="L40" s="175">
        <v>1108</v>
      </c>
      <c r="M40" s="176">
        <v>9.7500077123750334E-2</v>
      </c>
      <c r="N40" s="175">
        <v>1103</v>
      </c>
      <c r="O40" s="176">
        <v>9.2691893613699783E-2</v>
      </c>
      <c r="P40" s="175">
        <v>1080</v>
      </c>
      <c r="Q40" s="176">
        <v>8.98876404494382E-2</v>
      </c>
      <c r="R40" s="175">
        <v>1142</v>
      </c>
      <c r="S40" s="176">
        <v>9.3247325875724665E-2</v>
      </c>
      <c r="T40" s="175">
        <v>1098</v>
      </c>
      <c r="U40" s="176">
        <v>8.9691226923705278E-2</v>
      </c>
      <c r="V40" s="175">
        <v>1166</v>
      </c>
      <c r="W40" s="176">
        <v>9.6980786825251603E-2</v>
      </c>
      <c r="X40" s="175">
        <v>1145</v>
      </c>
      <c r="Y40" s="176">
        <v>0.18226679401464502</v>
      </c>
      <c r="Z40" s="175">
        <v>1128</v>
      </c>
      <c r="AA40" s="176">
        <v>0.27518907050500124</v>
      </c>
      <c r="AB40" s="175" t="s">
        <v>40</v>
      </c>
      <c r="AC40" s="176" t="s">
        <v>40</v>
      </c>
      <c r="AD40" s="175" t="s">
        <v>40</v>
      </c>
      <c r="AE40" s="176" t="s">
        <v>40</v>
      </c>
    </row>
    <row r="41" spans="1:31" ht="15" customHeight="1">
      <c r="A41" s="173" t="s">
        <v>24</v>
      </c>
      <c r="B41" s="184">
        <v>514</v>
      </c>
      <c r="C41" s="185">
        <v>5.1913948086051917E-2</v>
      </c>
      <c r="D41" s="184">
        <v>529</v>
      </c>
      <c r="E41" s="185">
        <v>5.1934027096014135E-2</v>
      </c>
      <c r="F41" s="184">
        <v>540</v>
      </c>
      <c r="G41" s="185">
        <v>5.1457975986277875E-2</v>
      </c>
      <c r="H41" s="184">
        <v>590</v>
      </c>
      <c r="I41" s="185">
        <v>5.4247885251930854E-2</v>
      </c>
      <c r="J41" s="184">
        <v>579</v>
      </c>
      <c r="K41" s="185">
        <v>5.1493350081434845E-2</v>
      </c>
      <c r="L41" s="184">
        <v>563</v>
      </c>
      <c r="M41" s="185">
        <v>4.9542006697356894E-2</v>
      </c>
      <c r="N41" s="184">
        <v>555</v>
      </c>
      <c r="O41" s="185">
        <v>4.6640073395832621E-2</v>
      </c>
      <c r="P41" s="184">
        <v>542</v>
      </c>
      <c r="Q41" s="185">
        <v>4.5110278818143987E-2</v>
      </c>
      <c r="R41" s="184">
        <v>561</v>
      </c>
      <c r="S41" s="185">
        <v>4.580713644157753E-2</v>
      </c>
      <c r="T41" s="184">
        <v>540</v>
      </c>
      <c r="U41" s="185">
        <v>4.411043947067473E-2</v>
      </c>
      <c r="V41" s="184">
        <v>524</v>
      </c>
      <c r="W41" s="185">
        <v>4.3583132329701409E-2</v>
      </c>
      <c r="X41" s="184">
        <v>510</v>
      </c>
      <c r="Y41" s="185">
        <v>8.1184336198662846E-2</v>
      </c>
      <c r="Z41" s="184">
        <v>503</v>
      </c>
      <c r="AA41" s="185">
        <v>0.12271285679434009</v>
      </c>
      <c r="AB41" s="184" t="s">
        <v>40</v>
      </c>
      <c r="AC41" s="185" t="s">
        <v>40</v>
      </c>
      <c r="AD41" s="184" t="s">
        <v>40</v>
      </c>
      <c r="AE41" s="185" t="s">
        <v>40</v>
      </c>
    </row>
    <row r="42" spans="1:31" ht="15" customHeight="1">
      <c r="A42" s="173" t="s">
        <v>23</v>
      </c>
      <c r="B42" s="168">
        <v>367</v>
      </c>
      <c r="C42" s="39">
        <v>3.7066962933037066E-2</v>
      </c>
      <c r="D42" s="168">
        <v>408</v>
      </c>
      <c r="E42" s="39">
        <v>4.0054977419988216E-2</v>
      </c>
      <c r="F42" s="168">
        <v>428</v>
      </c>
      <c r="G42" s="39">
        <v>4.0785210596531354E-2</v>
      </c>
      <c r="H42" s="168">
        <v>525</v>
      </c>
      <c r="I42" s="39">
        <v>4.8271423317396103E-2</v>
      </c>
      <c r="J42" s="168">
        <v>546</v>
      </c>
      <c r="K42" s="39">
        <v>4.855849593171576E-2</v>
      </c>
      <c r="L42" s="168">
        <v>545</v>
      </c>
      <c r="M42" s="39">
        <v>4.795807042639344E-2</v>
      </c>
      <c r="N42" s="168">
        <v>548</v>
      </c>
      <c r="O42" s="39">
        <v>4.6051820217867162E-2</v>
      </c>
      <c r="P42" s="168">
        <v>538</v>
      </c>
      <c r="Q42" s="39">
        <v>4.4777361631294213E-2</v>
      </c>
      <c r="R42" s="168">
        <v>581</v>
      </c>
      <c r="S42" s="39">
        <v>4.7440189434147136E-2</v>
      </c>
      <c r="T42" s="168">
        <v>558</v>
      </c>
      <c r="U42" s="39">
        <v>4.5580787453030548E-2</v>
      </c>
      <c r="V42" s="168">
        <v>642</v>
      </c>
      <c r="W42" s="39">
        <v>5.3397654495550194E-2</v>
      </c>
      <c r="X42" s="168">
        <v>635</v>
      </c>
      <c r="Y42" s="39">
        <v>0.10108245781598217</v>
      </c>
      <c r="Z42" s="168">
        <v>625</v>
      </c>
      <c r="AA42" s="39">
        <v>0.15247621371066114</v>
      </c>
      <c r="AB42" s="168" t="s">
        <v>40</v>
      </c>
      <c r="AC42" s="39" t="s">
        <v>40</v>
      </c>
      <c r="AD42" s="168" t="s">
        <v>40</v>
      </c>
      <c r="AE42" s="39" t="s">
        <v>40</v>
      </c>
    </row>
    <row r="43" spans="1:31" s="11" customFormat="1" ht="15" customHeight="1">
      <c r="A43" s="133" t="s">
        <v>35</v>
      </c>
      <c r="B43" s="169">
        <v>751</v>
      </c>
      <c r="C43" s="128">
        <v>7.5850924149075849E-2</v>
      </c>
      <c r="D43" s="169">
        <v>797</v>
      </c>
      <c r="E43" s="128">
        <v>7.8244649518947579E-2</v>
      </c>
      <c r="F43" s="169">
        <v>835</v>
      </c>
      <c r="G43" s="128">
        <v>7.9569277682485229E-2</v>
      </c>
      <c r="H43" s="169">
        <v>866</v>
      </c>
      <c r="I43" s="128">
        <v>7.9624862081647665E-2</v>
      </c>
      <c r="J43" s="169">
        <v>1122</v>
      </c>
      <c r="K43" s="128">
        <v>9.9785041090448862E-2</v>
      </c>
      <c r="L43" s="169">
        <v>1168</v>
      </c>
      <c r="M43" s="128">
        <v>0.10277986469362851</v>
      </c>
      <c r="N43" s="169">
        <v>1191</v>
      </c>
      <c r="O43" s="128">
        <v>0.10008707642240837</v>
      </c>
      <c r="P43" s="169">
        <v>1189</v>
      </c>
      <c r="Q43" s="128">
        <v>9.8959633791094459E-2</v>
      </c>
      <c r="R43" s="169">
        <v>1318</v>
      </c>
      <c r="S43" s="128">
        <v>0.10761819221033722</v>
      </c>
      <c r="T43" s="169">
        <v>1287</v>
      </c>
      <c r="U43" s="128">
        <v>0.10512988073844143</v>
      </c>
      <c r="V43" s="169">
        <v>1401</v>
      </c>
      <c r="W43" s="128">
        <v>0.11652665724028945</v>
      </c>
      <c r="X43" s="169">
        <v>1356</v>
      </c>
      <c r="Y43" s="128">
        <v>0.21585482330468003</v>
      </c>
      <c r="Z43" s="169" t="s">
        <v>40</v>
      </c>
      <c r="AA43" s="128" t="s">
        <v>40</v>
      </c>
      <c r="AB43" s="169" t="s">
        <v>40</v>
      </c>
      <c r="AC43" s="128" t="s">
        <v>40</v>
      </c>
      <c r="AD43" s="169" t="s">
        <v>40</v>
      </c>
      <c r="AE43" s="128" t="s">
        <v>40</v>
      </c>
    </row>
    <row r="44" spans="1:31" ht="15" customHeight="1">
      <c r="A44" s="130" t="s">
        <v>55</v>
      </c>
      <c r="B44" s="170">
        <v>661</v>
      </c>
      <c r="C44" s="129">
        <v>6.6760933239066761E-2</v>
      </c>
      <c r="D44" s="170">
        <v>706</v>
      </c>
      <c r="E44" s="129">
        <v>6.9310818770861968E-2</v>
      </c>
      <c r="F44" s="170">
        <v>743</v>
      </c>
      <c r="G44" s="129">
        <v>7.0802363255193443E-2</v>
      </c>
      <c r="H44" s="170">
        <v>772</v>
      </c>
      <c r="I44" s="129">
        <v>7.0981978668628168E-2</v>
      </c>
      <c r="J44" s="170">
        <v>1027</v>
      </c>
      <c r="K44" s="129">
        <v>9.1336218538227265E-2</v>
      </c>
      <c r="L44" s="170">
        <v>1073</v>
      </c>
      <c r="M44" s="129">
        <v>9.44202010413214E-2</v>
      </c>
      <c r="N44" s="170">
        <v>1101</v>
      </c>
      <c r="O44" s="129">
        <v>9.2523821277138221E-2</v>
      </c>
      <c r="P44" s="170">
        <v>1102</v>
      </c>
      <c r="Q44" s="129">
        <v>9.1718684977111942E-2</v>
      </c>
      <c r="R44" s="170">
        <v>1236</v>
      </c>
      <c r="S44" s="129">
        <v>0.10092267494080183</v>
      </c>
      <c r="T44" s="170">
        <v>1209</v>
      </c>
      <c r="U44" s="129">
        <v>9.875837281489952E-2</v>
      </c>
      <c r="V44" s="170">
        <v>1323</v>
      </c>
      <c r="W44" s="129">
        <v>0.11003909174083007</v>
      </c>
      <c r="X44" s="170">
        <v>1282</v>
      </c>
      <c r="Y44" s="129">
        <v>0.20407513530722698</v>
      </c>
      <c r="Z44" s="170" t="s">
        <v>40</v>
      </c>
      <c r="AA44" s="129" t="s">
        <v>40</v>
      </c>
      <c r="AB44" s="170" t="s">
        <v>40</v>
      </c>
      <c r="AC44" s="129" t="s">
        <v>40</v>
      </c>
      <c r="AD44" s="170" t="s">
        <v>40</v>
      </c>
      <c r="AE44" s="129" t="s">
        <v>40</v>
      </c>
    </row>
    <row r="45" spans="1:31" ht="15" customHeight="1">
      <c r="A45" s="186" t="s">
        <v>39</v>
      </c>
      <c r="B45" s="184">
        <v>607</v>
      </c>
      <c r="C45" s="185">
        <v>6.1306938693061308E-2</v>
      </c>
      <c r="D45" s="184">
        <v>636</v>
      </c>
      <c r="E45" s="185">
        <v>6.2438641272334575E-2</v>
      </c>
      <c r="F45" s="184">
        <v>669</v>
      </c>
      <c r="G45" s="185">
        <v>6.3750714694110922E-2</v>
      </c>
      <c r="H45" s="184">
        <v>698</v>
      </c>
      <c r="I45" s="185">
        <v>6.4178006620080913E-2</v>
      </c>
      <c r="J45" s="184">
        <v>952</v>
      </c>
      <c r="K45" s="185">
        <v>8.4666095470683891E-2</v>
      </c>
      <c r="L45" s="184">
        <v>994</v>
      </c>
      <c r="M45" s="185">
        <v>8.7468480740981805E-2</v>
      </c>
      <c r="N45" s="184">
        <v>1018</v>
      </c>
      <c r="O45" s="185">
        <v>8.5548819309833518E-2</v>
      </c>
      <c r="P45" s="184">
        <v>1019</v>
      </c>
      <c r="Q45" s="185">
        <v>8.4810653349979198E-2</v>
      </c>
      <c r="R45" s="184">
        <v>1146</v>
      </c>
      <c r="S45" s="185">
        <v>9.3573936474238589E-2</v>
      </c>
      <c r="T45" s="184">
        <v>1116</v>
      </c>
      <c r="U45" s="185">
        <v>9.1161574906061096E-2</v>
      </c>
      <c r="V45" s="184">
        <v>1252</v>
      </c>
      <c r="W45" s="185">
        <v>0.10413374365798886</v>
      </c>
      <c r="X45" s="184">
        <v>1212</v>
      </c>
      <c r="Y45" s="185">
        <v>0.19293218720152819</v>
      </c>
      <c r="Z45" s="184" t="s">
        <v>40</v>
      </c>
      <c r="AA45" s="185" t="s">
        <v>40</v>
      </c>
      <c r="AB45" s="184" t="s">
        <v>40</v>
      </c>
      <c r="AC45" s="185" t="s">
        <v>40</v>
      </c>
      <c r="AD45" s="184" t="s">
        <v>40</v>
      </c>
      <c r="AE45" s="185" t="s">
        <v>40</v>
      </c>
    </row>
    <row r="46" spans="1:31" ht="15" customHeight="1">
      <c r="A46" s="187" t="s">
        <v>56</v>
      </c>
      <c r="B46" s="100">
        <v>412</v>
      </c>
      <c r="C46" s="39">
        <v>4.161195838804161E-2</v>
      </c>
      <c r="D46" s="100">
        <v>439</v>
      </c>
      <c r="E46" s="39">
        <v>4.3098370312193206E-2</v>
      </c>
      <c r="F46" s="100">
        <v>465</v>
      </c>
      <c r="G46" s="39">
        <v>4.4311034877072615E-2</v>
      </c>
      <c r="H46" s="100">
        <v>492</v>
      </c>
      <c r="I46" s="39">
        <v>4.5237219566016916E-2</v>
      </c>
      <c r="J46" s="100">
        <v>590</v>
      </c>
      <c r="K46" s="39">
        <v>5.2471634798007871E-2</v>
      </c>
      <c r="L46" s="100">
        <v>595</v>
      </c>
      <c r="M46" s="39">
        <v>5.2357893401291926E-2</v>
      </c>
      <c r="N46" s="100">
        <v>606</v>
      </c>
      <c r="O46" s="39">
        <v>5.0925917978152373E-2</v>
      </c>
      <c r="P46" s="100">
        <v>604</v>
      </c>
      <c r="Q46" s="39">
        <v>5.0270495214315439E-2</v>
      </c>
      <c r="R46" s="100">
        <v>605</v>
      </c>
      <c r="S46" s="39">
        <v>4.9399853025230665E-2</v>
      </c>
      <c r="T46" s="100">
        <v>582</v>
      </c>
      <c r="U46" s="39">
        <v>4.754125142950498E-2</v>
      </c>
      <c r="V46" s="100">
        <v>629</v>
      </c>
      <c r="W46" s="39">
        <v>5.2316393578973636E-2</v>
      </c>
      <c r="X46" s="100">
        <v>597</v>
      </c>
      <c r="Y46" s="39">
        <v>9.5033428844317092E-2</v>
      </c>
      <c r="Z46" s="100" t="s">
        <v>40</v>
      </c>
      <c r="AA46" s="39" t="s">
        <v>40</v>
      </c>
      <c r="AB46" s="100" t="s">
        <v>40</v>
      </c>
      <c r="AC46" s="39" t="s">
        <v>40</v>
      </c>
      <c r="AD46" s="100" t="s">
        <v>40</v>
      </c>
      <c r="AE46" s="39" t="s">
        <v>40</v>
      </c>
    </row>
    <row r="47" spans="1:31" ht="15" customHeight="1">
      <c r="A47" s="187" t="s">
        <v>57</v>
      </c>
      <c r="B47" s="100">
        <v>195</v>
      </c>
      <c r="C47" s="39">
        <v>1.9694980305019694E-2</v>
      </c>
      <c r="D47" s="100">
        <v>197</v>
      </c>
      <c r="E47" s="39">
        <v>1.9340270960141369E-2</v>
      </c>
      <c r="F47" s="100">
        <v>204</v>
      </c>
      <c r="G47" s="39">
        <v>1.9439679817038306E-2</v>
      </c>
      <c r="H47" s="100">
        <v>206</v>
      </c>
      <c r="I47" s="39">
        <v>1.8940787054063993E-2</v>
      </c>
      <c r="J47" s="100">
        <v>362</v>
      </c>
      <c r="K47" s="39">
        <v>3.2194460672676013E-2</v>
      </c>
      <c r="L47" s="100">
        <v>399</v>
      </c>
      <c r="M47" s="39">
        <v>3.5110587339689879E-2</v>
      </c>
      <c r="N47" s="100">
        <v>412</v>
      </c>
      <c r="O47" s="39">
        <v>3.4622901331681152E-2</v>
      </c>
      <c r="P47" s="100">
        <v>415</v>
      </c>
      <c r="Q47" s="39">
        <v>3.4540158135663752E-2</v>
      </c>
      <c r="R47" s="100">
        <v>541</v>
      </c>
      <c r="S47" s="39">
        <v>4.4174083449007917E-2</v>
      </c>
      <c r="T47" s="100">
        <v>534</v>
      </c>
      <c r="U47" s="39">
        <v>4.3620323476556117E-2</v>
      </c>
      <c r="V47" s="100">
        <v>623</v>
      </c>
      <c r="W47" s="39">
        <v>5.1817350079015223E-2</v>
      </c>
      <c r="X47" s="100">
        <v>615</v>
      </c>
      <c r="Y47" s="39">
        <v>9.7898758357211083E-2</v>
      </c>
      <c r="Z47" s="100" t="s">
        <v>40</v>
      </c>
      <c r="AA47" s="39" t="s">
        <v>40</v>
      </c>
      <c r="AB47" s="100" t="s">
        <v>40</v>
      </c>
      <c r="AC47" s="39" t="s">
        <v>40</v>
      </c>
      <c r="AD47" s="100" t="s">
        <v>40</v>
      </c>
      <c r="AE47" s="39" t="s">
        <v>40</v>
      </c>
    </row>
    <row r="48" spans="1:31" ht="15" customHeight="1">
      <c r="A48" s="186" t="s">
        <v>38</v>
      </c>
      <c r="B48" s="100">
        <v>54</v>
      </c>
      <c r="C48" s="39">
        <v>5.4539945460054537E-3</v>
      </c>
      <c r="D48" s="100">
        <v>70</v>
      </c>
      <c r="E48" s="39">
        <v>6.8721774985273905E-3</v>
      </c>
      <c r="F48" s="100">
        <v>74</v>
      </c>
      <c r="G48" s="39">
        <v>7.0516485610825231E-3</v>
      </c>
      <c r="H48" s="100">
        <v>74</v>
      </c>
      <c r="I48" s="39">
        <v>6.8039720485472601E-3</v>
      </c>
      <c r="J48" s="100">
        <v>75</v>
      </c>
      <c r="K48" s="39">
        <v>6.6701230675433737E-3</v>
      </c>
      <c r="L48" s="100">
        <v>79</v>
      </c>
      <c r="M48" s="39">
        <v>6.9517203003396002E-3</v>
      </c>
      <c r="N48" s="100">
        <v>83</v>
      </c>
      <c r="O48" s="39">
        <v>6.9750019673046979E-3</v>
      </c>
      <c r="P48" s="100">
        <v>83</v>
      </c>
      <c r="Q48" s="39">
        <v>6.9080316271327505E-3</v>
      </c>
      <c r="R48" s="100">
        <v>90</v>
      </c>
      <c r="S48" s="39">
        <v>7.3487384665632399E-3</v>
      </c>
      <c r="T48" s="100">
        <v>93</v>
      </c>
      <c r="U48" s="39">
        <v>7.5967979088384253E-3</v>
      </c>
      <c r="V48" s="100">
        <v>71</v>
      </c>
      <c r="W48" s="39">
        <v>5.9053480828412212E-3</v>
      </c>
      <c r="X48" s="100">
        <v>70</v>
      </c>
      <c r="Y48" s="39">
        <v>1.1142948105698823E-2</v>
      </c>
      <c r="Z48" s="100" t="s">
        <v>40</v>
      </c>
      <c r="AA48" s="39" t="s">
        <v>40</v>
      </c>
      <c r="AB48" s="100" t="s">
        <v>40</v>
      </c>
      <c r="AC48" s="39" t="s">
        <v>40</v>
      </c>
      <c r="AD48" s="100" t="s">
        <v>40</v>
      </c>
      <c r="AE48" s="39" t="s">
        <v>40</v>
      </c>
    </row>
    <row r="49" spans="1:31" ht="15" customHeight="1">
      <c r="A49" s="130" t="s">
        <v>36</v>
      </c>
      <c r="B49" s="100">
        <v>57</v>
      </c>
      <c r="C49" s="39">
        <v>5.7569942430057567E-3</v>
      </c>
      <c r="D49" s="100">
        <v>59</v>
      </c>
      <c r="E49" s="39">
        <v>5.7922638916159432E-3</v>
      </c>
      <c r="F49" s="100">
        <v>60</v>
      </c>
      <c r="G49" s="39">
        <v>5.717552887364208E-3</v>
      </c>
      <c r="H49" s="100">
        <v>62</v>
      </c>
      <c r="I49" s="39">
        <v>5.7006252298639204E-3</v>
      </c>
      <c r="J49" s="100">
        <v>63</v>
      </c>
      <c r="K49" s="39">
        <v>5.6029033767364339E-3</v>
      </c>
      <c r="L49" s="100">
        <v>64</v>
      </c>
      <c r="M49" s="39">
        <v>5.6317734078700559E-3</v>
      </c>
      <c r="N49" s="100">
        <v>63</v>
      </c>
      <c r="O49" s="39">
        <v>5.2942786016891077E-3</v>
      </c>
      <c r="P49" s="100">
        <v>61</v>
      </c>
      <c r="Q49" s="39">
        <v>5.0769870994590094E-3</v>
      </c>
      <c r="R49" s="100">
        <v>64</v>
      </c>
      <c r="S49" s="39">
        <v>5.2257695762227482E-3</v>
      </c>
      <c r="T49" s="100">
        <v>63</v>
      </c>
      <c r="U49" s="39">
        <v>5.1462179382453848E-3</v>
      </c>
      <c r="V49" s="100">
        <v>68</v>
      </c>
      <c r="W49" s="39">
        <v>5.6558263328620141E-3</v>
      </c>
      <c r="X49" s="100">
        <v>64</v>
      </c>
      <c r="Y49" s="39">
        <v>1.0187838268067495E-2</v>
      </c>
      <c r="Z49" s="100" t="s">
        <v>40</v>
      </c>
      <c r="AA49" s="39" t="s">
        <v>40</v>
      </c>
      <c r="AB49" s="100" t="s">
        <v>40</v>
      </c>
      <c r="AC49" s="39" t="s">
        <v>40</v>
      </c>
      <c r="AD49" s="100" t="s">
        <v>40</v>
      </c>
      <c r="AE49" s="39" t="s">
        <v>40</v>
      </c>
    </row>
    <row r="50" spans="1:31" ht="15" customHeight="1">
      <c r="A50" s="130" t="s">
        <v>37</v>
      </c>
      <c r="B50" s="100">
        <v>33</v>
      </c>
      <c r="C50" s="39">
        <v>3.3329966670033332E-3</v>
      </c>
      <c r="D50" s="100">
        <v>32</v>
      </c>
      <c r="E50" s="39">
        <v>3.1415668564696644E-3</v>
      </c>
      <c r="F50" s="100">
        <v>32</v>
      </c>
      <c r="G50" s="39">
        <v>3.0493615399275775E-3</v>
      </c>
      <c r="H50" s="100">
        <v>32</v>
      </c>
      <c r="I50" s="39">
        <v>2.942258183155572E-3</v>
      </c>
      <c r="J50" s="100">
        <v>32</v>
      </c>
      <c r="K50" s="39">
        <v>2.8459191754851725E-3</v>
      </c>
      <c r="L50" s="100">
        <v>31</v>
      </c>
      <c r="M50" s="39">
        <v>2.727890244437058E-3</v>
      </c>
      <c r="N50" s="100">
        <v>27</v>
      </c>
      <c r="O50" s="39">
        <v>2.2689765435810463E-3</v>
      </c>
      <c r="P50" s="100">
        <v>26</v>
      </c>
      <c r="Q50" s="39">
        <v>2.1639617145235122E-3</v>
      </c>
      <c r="R50" s="100">
        <v>18</v>
      </c>
      <c r="S50" s="39">
        <v>1.4697476933126479E-3</v>
      </c>
      <c r="T50" s="100">
        <v>15</v>
      </c>
      <c r="U50" s="39">
        <v>1.2252899852965202E-3</v>
      </c>
      <c r="V50" s="100">
        <v>10</v>
      </c>
      <c r="W50" s="39">
        <v>8.3173916659735512E-4</v>
      </c>
      <c r="X50" s="100">
        <v>10</v>
      </c>
      <c r="Y50" s="39">
        <v>1.5918497293855461E-3</v>
      </c>
      <c r="Z50" s="100" t="s">
        <v>40</v>
      </c>
      <c r="AA50" s="39" t="s">
        <v>40</v>
      </c>
      <c r="AB50" s="100" t="s">
        <v>40</v>
      </c>
      <c r="AC50" s="39" t="s">
        <v>40</v>
      </c>
      <c r="AD50" s="100" t="s">
        <v>40</v>
      </c>
      <c r="AE50" s="39" t="s">
        <v>40</v>
      </c>
    </row>
    <row r="51" spans="1:31" s="11" customFormat="1" ht="15" customHeight="1">
      <c r="A51" s="127" t="s">
        <v>16</v>
      </c>
      <c r="B51" s="166">
        <v>596</v>
      </c>
      <c r="C51" s="167">
        <v>6.0195939804060197E-2</v>
      </c>
      <c r="D51" s="166">
        <v>596</v>
      </c>
      <c r="E51" s="167">
        <v>5.8511682701747496E-2</v>
      </c>
      <c r="F51" s="166">
        <v>596</v>
      </c>
      <c r="G51" s="167">
        <v>5.6794358681151132E-2</v>
      </c>
      <c r="H51" s="166">
        <v>592</v>
      </c>
      <c r="I51" s="167">
        <v>5.4431776388378081E-2</v>
      </c>
      <c r="J51" s="166">
        <v>593.17034596375629</v>
      </c>
      <c r="K51" s="167">
        <v>5.2753589434607125E-2</v>
      </c>
      <c r="L51" s="166">
        <v>604.09357495881386</v>
      </c>
      <c r="M51" s="167">
        <v>5.3158095801846938E-2</v>
      </c>
      <c r="N51" s="166">
        <v>653.63822075782537</v>
      </c>
      <c r="O51" s="167">
        <v>5.4929251514353905E-2</v>
      </c>
      <c r="P51" s="166">
        <v>651</v>
      </c>
      <c r="Q51" s="167">
        <v>5.4182272159800253E-2</v>
      </c>
      <c r="R51" s="166">
        <v>650</v>
      </c>
      <c r="S51" s="167">
        <v>5.3074222258512285E-2</v>
      </c>
      <c r="T51" s="166">
        <v>643</v>
      </c>
      <c r="U51" s="167">
        <v>5.252409736971083E-2</v>
      </c>
      <c r="V51" s="166">
        <v>611</v>
      </c>
      <c r="W51" s="167">
        <v>5.0819263079098398E-2</v>
      </c>
      <c r="X51" s="166">
        <v>619</v>
      </c>
      <c r="Y51" s="167">
        <v>9.8535498248965292E-2</v>
      </c>
      <c r="Z51" s="166">
        <v>619</v>
      </c>
      <c r="AA51" s="167">
        <v>0.1510124420590388</v>
      </c>
      <c r="AB51" s="166" t="s">
        <v>40</v>
      </c>
      <c r="AC51" s="167" t="s">
        <v>40</v>
      </c>
      <c r="AD51" s="166" t="s">
        <v>40</v>
      </c>
      <c r="AE51" s="167" t="s">
        <v>40</v>
      </c>
    </row>
    <row r="52" spans="1:31" s="11" customFormat="1" ht="15" customHeight="1">
      <c r="A52" s="133" t="s">
        <v>93</v>
      </c>
      <c r="B52" s="169">
        <v>444</v>
      </c>
      <c r="C52" s="128">
        <v>4.4843955156044842E-2</v>
      </c>
      <c r="D52" s="169">
        <v>483</v>
      </c>
      <c r="E52" s="128">
        <v>4.7418024739838992E-2</v>
      </c>
      <c r="F52" s="169">
        <v>523</v>
      </c>
      <c r="G52" s="128">
        <v>4.9838002668191349E-2</v>
      </c>
      <c r="H52" s="169">
        <v>558</v>
      </c>
      <c r="I52" s="128">
        <v>5.1305627068775284E-2</v>
      </c>
      <c r="J52" s="169">
        <v>590</v>
      </c>
      <c r="K52" s="128">
        <v>5.2471634798007871E-2</v>
      </c>
      <c r="L52" s="169">
        <v>622</v>
      </c>
      <c r="M52" s="128">
        <v>5.47337978077371E-2</v>
      </c>
      <c r="N52" s="169">
        <v>654</v>
      </c>
      <c r="O52" s="128">
        <v>5.4959654055629789E-2</v>
      </c>
      <c r="P52" s="169">
        <v>684</v>
      </c>
      <c r="Q52" s="128">
        <v>5.6928838951310859E-2</v>
      </c>
      <c r="R52" s="169">
        <v>742</v>
      </c>
      <c r="S52" s="128">
        <v>6.0586266024332487E-2</v>
      </c>
      <c r="T52" s="169">
        <v>731</v>
      </c>
      <c r="U52" s="128">
        <v>5.9712465283450415E-2</v>
      </c>
      <c r="V52" s="169">
        <v>788</v>
      </c>
      <c r="W52" s="128">
        <v>6.5541046327871583E-2</v>
      </c>
      <c r="X52" s="169">
        <v>767</v>
      </c>
      <c r="Y52" s="128">
        <v>0.12209487424387137</v>
      </c>
      <c r="Z52" s="169" t="s">
        <v>40</v>
      </c>
      <c r="AA52" s="128" t="s">
        <v>40</v>
      </c>
      <c r="AB52" s="169" t="s">
        <v>40</v>
      </c>
      <c r="AC52" s="128" t="s">
        <v>40</v>
      </c>
      <c r="AD52" s="169" t="s">
        <v>40</v>
      </c>
      <c r="AE52" s="128" t="s">
        <v>40</v>
      </c>
    </row>
    <row r="53" spans="1:31" ht="15" customHeight="1">
      <c r="A53" s="130" t="s">
        <v>58</v>
      </c>
      <c r="B53" s="188">
        <v>218</v>
      </c>
      <c r="C53" s="185">
        <v>2.2017977982022017E-2</v>
      </c>
      <c r="D53" s="188">
        <v>233</v>
      </c>
      <c r="E53" s="185">
        <v>2.2874533673669744E-2</v>
      </c>
      <c r="F53" s="188">
        <v>248</v>
      </c>
      <c r="G53" s="185">
        <v>2.3632551934438726E-2</v>
      </c>
      <c r="H53" s="188">
        <v>270</v>
      </c>
      <c r="I53" s="185">
        <v>2.4825303420375137E-2</v>
      </c>
      <c r="J53" s="188">
        <v>286</v>
      </c>
      <c r="K53" s="185">
        <v>2.5435402630898732E-2</v>
      </c>
      <c r="L53" s="188">
        <v>302</v>
      </c>
      <c r="M53" s="185">
        <v>2.6574930768386826E-2</v>
      </c>
      <c r="N53" s="188">
        <v>318</v>
      </c>
      <c r="O53" s="185">
        <v>2.6723501513287878E-2</v>
      </c>
      <c r="P53" s="188">
        <v>334</v>
      </c>
      <c r="Q53" s="185">
        <v>2.7798585101955889E-2</v>
      </c>
      <c r="R53" s="188">
        <v>322</v>
      </c>
      <c r="S53" s="185">
        <v>2.6292153180370703E-2</v>
      </c>
      <c r="T53" s="188">
        <v>318</v>
      </c>
      <c r="U53" s="185">
        <v>2.5976147688286228E-2</v>
      </c>
      <c r="V53" s="188">
        <v>322</v>
      </c>
      <c r="W53" s="185">
        <v>2.6782001164434834E-2</v>
      </c>
      <c r="X53" s="188">
        <v>314</v>
      </c>
      <c r="Y53" s="185">
        <v>4.9984081502706147E-2</v>
      </c>
      <c r="Z53" s="188" t="s">
        <v>40</v>
      </c>
      <c r="AA53" s="185" t="s">
        <v>40</v>
      </c>
      <c r="AB53" s="188" t="s">
        <v>40</v>
      </c>
      <c r="AC53" s="185" t="s">
        <v>40</v>
      </c>
      <c r="AD53" s="188" t="s">
        <v>40</v>
      </c>
      <c r="AE53" s="185" t="s">
        <v>40</v>
      </c>
    </row>
    <row r="54" spans="1:31" ht="15" customHeight="1">
      <c r="A54" s="130" t="s">
        <v>59</v>
      </c>
      <c r="B54" s="188">
        <v>128</v>
      </c>
      <c r="C54" s="185">
        <v>1.2927987072012929E-2</v>
      </c>
      <c r="D54" s="188">
        <v>143</v>
      </c>
      <c r="E54" s="185">
        <v>1.4038876889848811E-2</v>
      </c>
      <c r="F54" s="188">
        <v>156</v>
      </c>
      <c r="G54" s="185">
        <v>1.4865637507146942E-2</v>
      </c>
      <c r="H54" s="188">
        <v>164</v>
      </c>
      <c r="I54" s="185">
        <v>1.5079073188672305E-2</v>
      </c>
      <c r="J54" s="188">
        <v>176</v>
      </c>
      <c r="K54" s="185">
        <v>1.5652555465168451E-2</v>
      </c>
      <c r="L54" s="188">
        <v>188</v>
      </c>
      <c r="M54" s="185">
        <v>1.6543334385618287E-2</v>
      </c>
      <c r="N54" s="188">
        <v>200</v>
      </c>
      <c r="O54" s="185">
        <v>1.6807233656155898E-2</v>
      </c>
      <c r="P54" s="188">
        <v>212</v>
      </c>
      <c r="Q54" s="185">
        <v>1.7644610903037868E-2</v>
      </c>
      <c r="R54" s="188">
        <v>272</v>
      </c>
      <c r="S54" s="185">
        <v>2.2209520698946682E-2</v>
      </c>
      <c r="T54" s="188">
        <v>266</v>
      </c>
      <c r="U54" s="185">
        <v>2.1728475739258291E-2</v>
      </c>
      <c r="V54" s="188">
        <v>280</v>
      </c>
      <c r="W54" s="185">
        <v>2.3288696664725942E-2</v>
      </c>
      <c r="X54" s="188">
        <v>270</v>
      </c>
      <c r="Y54" s="185">
        <v>4.2979942693409739E-2</v>
      </c>
      <c r="Z54" s="188" t="s">
        <v>40</v>
      </c>
      <c r="AA54" s="185" t="s">
        <v>40</v>
      </c>
      <c r="AB54" s="188" t="s">
        <v>40</v>
      </c>
      <c r="AC54" s="185" t="s">
        <v>40</v>
      </c>
      <c r="AD54" s="188" t="s">
        <v>40</v>
      </c>
      <c r="AE54" s="185" t="s">
        <v>40</v>
      </c>
    </row>
    <row r="55" spans="1:31" ht="15" customHeight="1">
      <c r="A55" s="130" t="s">
        <v>61</v>
      </c>
      <c r="B55" s="188">
        <v>31</v>
      </c>
      <c r="C55" s="185">
        <v>3.1309968690031312E-3</v>
      </c>
      <c r="D55" s="188">
        <v>32</v>
      </c>
      <c r="E55" s="185">
        <v>3.1415668564696644E-3</v>
      </c>
      <c r="F55" s="188">
        <v>37</v>
      </c>
      <c r="G55" s="185">
        <v>3.5258242805412615E-3</v>
      </c>
      <c r="H55" s="188">
        <v>40</v>
      </c>
      <c r="I55" s="185">
        <v>3.677822728944465E-3</v>
      </c>
      <c r="J55" s="188">
        <v>41</v>
      </c>
      <c r="K55" s="185">
        <v>3.6463339435903776E-3</v>
      </c>
      <c r="L55" s="188">
        <v>42</v>
      </c>
      <c r="M55" s="185">
        <v>3.6958512989147241E-3</v>
      </c>
      <c r="N55" s="188">
        <v>43</v>
      </c>
      <c r="O55" s="185">
        <v>3.613555236073518E-3</v>
      </c>
      <c r="P55" s="188">
        <v>43</v>
      </c>
      <c r="Q55" s="185">
        <v>3.5788597586350395E-3</v>
      </c>
      <c r="R55" s="188">
        <v>29</v>
      </c>
      <c r="S55" s="185">
        <v>2.3679268392259329E-3</v>
      </c>
      <c r="T55" s="188">
        <v>28</v>
      </c>
      <c r="U55" s="185">
        <v>2.2872079725535042E-3</v>
      </c>
      <c r="V55" s="188">
        <v>35</v>
      </c>
      <c r="W55" s="185">
        <v>2.9110870830907428E-3</v>
      </c>
      <c r="X55" s="188">
        <v>35</v>
      </c>
      <c r="Y55" s="185">
        <v>5.5714740528494114E-3</v>
      </c>
      <c r="Z55" s="188" t="s">
        <v>40</v>
      </c>
      <c r="AA55" s="185" t="s">
        <v>40</v>
      </c>
      <c r="AB55" s="188" t="s">
        <v>40</v>
      </c>
      <c r="AC55" s="185" t="s">
        <v>40</v>
      </c>
      <c r="AD55" s="188" t="s">
        <v>40</v>
      </c>
      <c r="AE55" s="185" t="s">
        <v>40</v>
      </c>
    </row>
    <row r="56" spans="1:31" ht="15" customHeight="1">
      <c r="A56" s="130" t="s">
        <v>62</v>
      </c>
      <c r="B56" s="188">
        <v>27</v>
      </c>
      <c r="C56" s="185">
        <v>2.7269972730027269E-3</v>
      </c>
      <c r="D56" s="188">
        <v>30</v>
      </c>
      <c r="E56" s="185">
        <v>2.9452189279403104E-3</v>
      </c>
      <c r="F56" s="188">
        <v>31</v>
      </c>
      <c r="G56" s="185">
        <v>2.9540689918048407E-3</v>
      </c>
      <c r="H56" s="188">
        <v>31</v>
      </c>
      <c r="I56" s="185">
        <v>2.8503126149319602E-3</v>
      </c>
      <c r="J56" s="188">
        <v>32</v>
      </c>
      <c r="K56" s="185">
        <v>2.8459191754851725E-3</v>
      </c>
      <c r="L56" s="188">
        <v>33</v>
      </c>
      <c r="M56" s="185">
        <v>2.9038831634329975E-3</v>
      </c>
      <c r="N56" s="188">
        <v>34</v>
      </c>
      <c r="O56" s="185">
        <v>2.8572297215465029E-3</v>
      </c>
      <c r="P56" s="188">
        <v>34</v>
      </c>
      <c r="Q56" s="185">
        <v>2.8297960882230546E-3</v>
      </c>
      <c r="R56" s="188">
        <v>59</v>
      </c>
      <c r="S56" s="185">
        <v>4.8175063280803459E-3</v>
      </c>
      <c r="T56" s="188">
        <v>59</v>
      </c>
      <c r="U56" s="185">
        <v>4.8194739421663123E-3</v>
      </c>
      <c r="V56" s="188">
        <v>80</v>
      </c>
      <c r="W56" s="185">
        <v>6.653913332778841E-3</v>
      </c>
      <c r="X56" s="188">
        <v>78</v>
      </c>
      <c r="Y56" s="185">
        <v>1.2416427889207259E-2</v>
      </c>
      <c r="Z56" s="188" t="s">
        <v>40</v>
      </c>
      <c r="AA56" s="185" t="s">
        <v>40</v>
      </c>
      <c r="AB56" s="188" t="s">
        <v>40</v>
      </c>
      <c r="AC56" s="185" t="s">
        <v>40</v>
      </c>
      <c r="AD56" s="188" t="s">
        <v>40</v>
      </c>
      <c r="AE56" s="185" t="s">
        <v>40</v>
      </c>
    </row>
    <row r="57" spans="1:31" ht="15" customHeight="1">
      <c r="A57" s="130" t="s">
        <v>60</v>
      </c>
      <c r="B57" s="188">
        <v>40</v>
      </c>
      <c r="C57" s="185">
        <v>4.03999596000404E-3</v>
      </c>
      <c r="D57" s="188">
        <v>45</v>
      </c>
      <c r="E57" s="185">
        <v>4.4178283919104654E-3</v>
      </c>
      <c r="F57" s="188">
        <v>51</v>
      </c>
      <c r="G57" s="185">
        <v>4.8599199542595766E-3</v>
      </c>
      <c r="H57" s="188">
        <v>53</v>
      </c>
      <c r="I57" s="185">
        <v>4.873115115851416E-3</v>
      </c>
      <c r="J57" s="188">
        <v>55</v>
      </c>
      <c r="K57" s="185">
        <v>4.8914235828651405E-3</v>
      </c>
      <c r="L57" s="188">
        <v>57</v>
      </c>
      <c r="M57" s="185">
        <v>5.0157981913842679E-3</v>
      </c>
      <c r="N57" s="188">
        <v>59</v>
      </c>
      <c r="O57" s="185">
        <v>4.9581339285659897E-3</v>
      </c>
      <c r="P57" s="188">
        <v>61</v>
      </c>
      <c r="Q57" s="185">
        <v>5.0769870994590094E-3</v>
      </c>
      <c r="R57" s="188">
        <v>60</v>
      </c>
      <c r="S57" s="185">
        <v>4.8991589777088269E-3</v>
      </c>
      <c r="T57" s="188">
        <v>60</v>
      </c>
      <c r="U57" s="185">
        <v>4.9011599411860809E-3</v>
      </c>
      <c r="V57" s="188">
        <v>71</v>
      </c>
      <c r="W57" s="185">
        <v>5.9053480828412212E-3</v>
      </c>
      <c r="X57" s="188">
        <v>70</v>
      </c>
      <c r="Y57" s="185">
        <v>1.1142948105698823E-2</v>
      </c>
      <c r="Z57" s="188" t="s">
        <v>40</v>
      </c>
      <c r="AA57" s="185" t="s">
        <v>40</v>
      </c>
      <c r="AB57" s="188" t="s">
        <v>40</v>
      </c>
      <c r="AC57" s="185" t="s">
        <v>40</v>
      </c>
      <c r="AD57" s="188" t="s">
        <v>40</v>
      </c>
      <c r="AE57" s="185" t="s">
        <v>40</v>
      </c>
    </row>
    <row r="58" spans="1:31" s="11" customFormat="1" ht="15" customHeight="1">
      <c r="A58" s="127" t="s">
        <v>15</v>
      </c>
      <c r="B58" s="169">
        <v>350</v>
      </c>
      <c r="C58" s="128">
        <v>3.534996465003535E-2</v>
      </c>
      <c r="D58" s="169">
        <v>367</v>
      </c>
      <c r="E58" s="128">
        <v>3.6029844885136462E-2</v>
      </c>
      <c r="F58" s="169">
        <v>385</v>
      </c>
      <c r="G58" s="128">
        <v>3.668763102725367E-2</v>
      </c>
      <c r="H58" s="169">
        <v>408</v>
      </c>
      <c r="I58" s="128">
        <v>3.751379183523354E-2</v>
      </c>
      <c r="J58" s="169">
        <v>420</v>
      </c>
      <c r="K58" s="128">
        <v>3.7352689178242894E-2</v>
      </c>
      <c r="L58" s="169">
        <v>440</v>
      </c>
      <c r="M58" s="128">
        <v>3.8718442179106631E-2</v>
      </c>
      <c r="N58" s="169">
        <v>497</v>
      </c>
      <c r="O58" s="128">
        <v>4.176597563554741E-2</v>
      </c>
      <c r="P58" s="169">
        <v>539</v>
      </c>
      <c r="Q58" s="128">
        <v>4.4860590928006656E-2</v>
      </c>
      <c r="R58" s="169">
        <v>520</v>
      </c>
      <c r="S58" s="128">
        <v>4.2459377806809834E-2</v>
      </c>
      <c r="T58" s="169">
        <v>510</v>
      </c>
      <c r="U58" s="128">
        <v>4.1659859500081685E-2</v>
      </c>
      <c r="V58" s="169">
        <v>492</v>
      </c>
      <c r="W58" s="128">
        <v>4.0921566996589873E-2</v>
      </c>
      <c r="X58" s="169">
        <v>460</v>
      </c>
      <c r="Y58" s="128">
        <v>7.322508755173511E-2</v>
      </c>
      <c r="Z58" s="169">
        <v>455</v>
      </c>
      <c r="AA58" s="128">
        <v>0.11100268358136131</v>
      </c>
      <c r="AB58" s="169" t="s">
        <v>40</v>
      </c>
      <c r="AC58" s="128" t="s">
        <v>40</v>
      </c>
      <c r="AD58" s="169" t="s">
        <v>40</v>
      </c>
      <c r="AE58" s="128" t="s">
        <v>40</v>
      </c>
    </row>
    <row r="59" spans="1:31" ht="15" customHeight="1">
      <c r="A59" s="130" t="s">
        <v>31</v>
      </c>
      <c r="B59" s="168">
        <v>127</v>
      </c>
      <c r="C59" s="39">
        <v>1.2826987173012828E-2</v>
      </c>
      <c r="D59" s="168">
        <v>130</v>
      </c>
      <c r="E59" s="39">
        <v>1.2762615354408011E-2</v>
      </c>
      <c r="F59" s="168">
        <v>134</v>
      </c>
      <c r="G59" s="39">
        <v>1.2769201448446732E-2</v>
      </c>
      <c r="H59" s="168">
        <v>144</v>
      </c>
      <c r="I59" s="39">
        <v>1.3240161824200073E-2</v>
      </c>
      <c r="J59" s="168">
        <v>152</v>
      </c>
      <c r="K59" s="39">
        <v>1.351811608355457E-2</v>
      </c>
      <c r="L59" s="168">
        <v>155</v>
      </c>
      <c r="M59" s="39">
        <v>1.3639451222185291E-2</v>
      </c>
      <c r="N59" s="168">
        <v>203</v>
      </c>
      <c r="O59" s="39">
        <v>1.7059342160998237E-2</v>
      </c>
      <c r="P59" s="168">
        <v>220</v>
      </c>
      <c r="Q59" s="39">
        <v>1.8310445276737412E-2</v>
      </c>
      <c r="R59" s="168">
        <v>210</v>
      </c>
      <c r="S59" s="39">
        <v>1.7147056421980892E-2</v>
      </c>
      <c r="T59" s="168">
        <v>204</v>
      </c>
      <c r="U59" s="39">
        <v>1.6663943800032676E-2</v>
      </c>
      <c r="V59" s="168">
        <v>211</v>
      </c>
      <c r="W59" s="39">
        <v>1.7549696415204191E-2</v>
      </c>
      <c r="X59" s="168">
        <v>204</v>
      </c>
      <c r="Y59" s="39">
        <v>3.2473734479465138E-2</v>
      </c>
      <c r="Z59" s="168">
        <v>204</v>
      </c>
      <c r="AA59" s="39">
        <v>4.9768236155159795E-2</v>
      </c>
      <c r="AB59" s="168" t="s">
        <v>40</v>
      </c>
      <c r="AC59" s="39" t="s">
        <v>40</v>
      </c>
      <c r="AD59" s="168" t="s">
        <v>40</v>
      </c>
      <c r="AE59" s="39" t="s">
        <v>40</v>
      </c>
    </row>
    <row r="60" spans="1:31" ht="15" customHeight="1">
      <c r="A60" s="130" t="s">
        <v>44</v>
      </c>
      <c r="B60" s="168">
        <v>122</v>
      </c>
      <c r="C60" s="39">
        <v>1.2321987678012321E-2</v>
      </c>
      <c r="D60" s="168">
        <v>125</v>
      </c>
      <c r="E60" s="39">
        <v>1.2271745533084626E-2</v>
      </c>
      <c r="F60" s="168">
        <v>128</v>
      </c>
      <c r="G60" s="39">
        <v>1.219744615971031E-2</v>
      </c>
      <c r="H60" s="168">
        <v>129</v>
      </c>
      <c r="I60" s="39">
        <v>1.18609783008459E-2</v>
      </c>
      <c r="J60" s="168">
        <v>129</v>
      </c>
      <c r="K60" s="39">
        <v>1.1472611676174603E-2</v>
      </c>
      <c r="L60" s="168">
        <v>129</v>
      </c>
      <c r="M60" s="39">
        <v>1.1351543275238081E-2</v>
      </c>
      <c r="N60" s="168">
        <v>129</v>
      </c>
      <c r="O60" s="39">
        <v>1.0840665708220554E-2</v>
      </c>
      <c r="P60" s="168">
        <v>139</v>
      </c>
      <c r="Q60" s="39">
        <v>1.1568872243029547E-2</v>
      </c>
      <c r="R60" s="168">
        <v>138</v>
      </c>
      <c r="S60" s="39">
        <v>1.1268065648730301E-2</v>
      </c>
      <c r="T60" s="168">
        <v>137</v>
      </c>
      <c r="U60" s="39">
        <v>1.1190981865708218E-2</v>
      </c>
      <c r="V60" s="168">
        <v>129</v>
      </c>
      <c r="W60" s="39">
        <v>1.0729435249105881E-2</v>
      </c>
      <c r="X60" s="168">
        <v>120</v>
      </c>
      <c r="Y60" s="39">
        <v>1.9102196752626553E-2</v>
      </c>
      <c r="Z60" s="168">
        <v>118</v>
      </c>
      <c r="AA60" s="39">
        <v>2.8787509148572824E-2</v>
      </c>
      <c r="AB60" s="168" t="s">
        <v>40</v>
      </c>
      <c r="AC60" s="39" t="s">
        <v>40</v>
      </c>
      <c r="AD60" s="168" t="s">
        <v>40</v>
      </c>
      <c r="AE60" s="39" t="s">
        <v>40</v>
      </c>
    </row>
    <row r="61" spans="1:31" ht="15" customHeight="1">
      <c r="A61" s="130" t="s">
        <v>52</v>
      </c>
      <c r="B61" s="168">
        <v>37</v>
      </c>
      <c r="C61" s="39">
        <v>3.7369962630037371E-3</v>
      </c>
      <c r="D61" s="168">
        <v>45</v>
      </c>
      <c r="E61" s="39">
        <v>4.4178283919104654E-3</v>
      </c>
      <c r="F61" s="168">
        <v>54</v>
      </c>
      <c r="G61" s="39">
        <v>5.1457975986277877E-3</v>
      </c>
      <c r="H61" s="168">
        <v>64</v>
      </c>
      <c r="I61" s="39">
        <v>5.884516366311144E-3</v>
      </c>
      <c r="J61" s="168">
        <v>67</v>
      </c>
      <c r="K61" s="39">
        <v>5.9586432736720802E-3</v>
      </c>
      <c r="L61" s="168">
        <v>78</v>
      </c>
      <c r="M61" s="39">
        <v>6.8637238408416302E-3</v>
      </c>
      <c r="N61" s="168">
        <v>84</v>
      </c>
      <c r="O61" s="39">
        <v>7.059038135585477E-3</v>
      </c>
      <c r="P61" s="168">
        <v>92</v>
      </c>
      <c r="Q61" s="39">
        <v>7.6570952975447354E-3</v>
      </c>
      <c r="R61" s="168">
        <v>86</v>
      </c>
      <c r="S61" s="39">
        <v>7.0221278680493186E-3</v>
      </c>
      <c r="T61" s="168">
        <v>84</v>
      </c>
      <c r="U61" s="39">
        <v>6.8616239176605134E-3</v>
      </c>
      <c r="V61" s="168">
        <v>69</v>
      </c>
      <c r="W61" s="39">
        <v>5.7390002495217498E-3</v>
      </c>
      <c r="X61" s="168">
        <v>66</v>
      </c>
      <c r="Y61" s="39">
        <v>1.0506208213944603E-2</v>
      </c>
      <c r="Z61" s="168">
        <v>62</v>
      </c>
      <c r="AA61" s="39">
        <v>1.5125640400097584E-2</v>
      </c>
      <c r="AB61" s="168" t="s">
        <v>40</v>
      </c>
      <c r="AC61" s="39" t="s">
        <v>40</v>
      </c>
      <c r="AD61" s="168" t="s">
        <v>40</v>
      </c>
      <c r="AE61" s="39" t="s">
        <v>40</v>
      </c>
    </row>
    <row r="62" spans="1:31" ht="15" customHeight="1">
      <c r="A62" s="130" t="s">
        <v>53</v>
      </c>
      <c r="B62" s="168">
        <v>37</v>
      </c>
      <c r="C62" s="39">
        <v>3.7369962630037371E-3</v>
      </c>
      <c r="D62" s="168">
        <v>39</v>
      </c>
      <c r="E62" s="39">
        <v>3.8287846063224033E-3</v>
      </c>
      <c r="F62" s="168">
        <v>41</v>
      </c>
      <c r="G62" s="39">
        <v>3.9069944730322085E-3</v>
      </c>
      <c r="H62" s="168">
        <v>43</v>
      </c>
      <c r="I62" s="39">
        <v>3.9536594336152999E-3</v>
      </c>
      <c r="J62" s="168">
        <v>45</v>
      </c>
      <c r="K62" s="39">
        <v>4.0020738405260239E-3</v>
      </c>
      <c r="L62" s="168">
        <v>45</v>
      </c>
      <c r="M62" s="39">
        <v>3.9598406774086327E-3</v>
      </c>
      <c r="N62" s="168">
        <v>46</v>
      </c>
      <c r="O62" s="39">
        <v>3.8656637409158565E-3</v>
      </c>
      <c r="P62" s="168">
        <v>52</v>
      </c>
      <c r="Q62" s="39">
        <v>4.3279234290470245E-3</v>
      </c>
      <c r="R62" s="168">
        <v>50</v>
      </c>
      <c r="S62" s="39">
        <v>4.0826324814240223E-3</v>
      </c>
      <c r="T62" s="168">
        <v>50</v>
      </c>
      <c r="U62" s="39">
        <v>4.0842999509884004E-3</v>
      </c>
      <c r="V62" s="168">
        <v>45</v>
      </c>
      <c r="W62" s="39">
        <v>3.7428262496880978E-3</v>
      </c>
      <c r="X62" s="168">
        <v>34</v>
      </c>
      <c r="Y62" s="39">
        <v>5.4122890799108564E-3</v>
      </c>
      <c r="Z62" s="168">
        <v>36</v>
      </c>
      <c r="AA62" s="39">
        <v>8.7826299097340816E-3</v>
      </c>
      <c r="AB62" s="168" t="s">
        <v>40</v>
      </c>
      <c r="AC62" s="39" t="s">
        <v>40</v>
      </c>
      <c r="AD62" s="168" t="s">
        <v>40</v>
      </c>
      <c r="AE62" s="39" t="s">
        <v>40</v>
      </c>
    </row>
    <row r="63" spans="1:31" ht="15" customHeight="1">
      <c r="A63" s="130" t="s">
        <v>54</v>
      </c>
      <c r="B63" s="168">
        <v>27</v>
      </c>
      <c r="C63" s="39">
        <v>2.7269972730027269E-3</v>
      </c>
      <c r="D63" s="168">
        <v>28</v>
      </c>
      <c r="E63" s="39">
        <v>2.7488709994109564E-3</v>
      </c>
      <c r="F63" s="168">
        <v>28</v>
      </c>
      <c r="G63" s="39">
        <v>2.6681913474366306E-3</v>
      </c>
      <c r="H63" s="168">
        <v>28</v>
      </c>
      <c r="I63" s="39">
        <v>2.5744759102611253E-3</v>
      </c>
      <c r="J63" s="168">
        <v>27</v>
      </c>
      <c r="K63" s="39">
        <v>2.4012443043156142E-3</v>
      </c>
      <c r="L63" s="168">
        <v>33</v>
      </c>
      <c r="M63" s="39">
        <v>2.9038831634329975E-3</v>
      </c>
      <c r="N63" s="168">
        <v>35</v>
      </c>
      <c r="O63" s="39">
        <v>2.9412658898272824E-3</v>
      </c>
      <c r="P63" s="168">
        <v>36</v>
      </c>
      <c r="Q63" s="39">
        <v>2.9962546816479402E-3</v>
      </c>
      <c r="R63" s="168">
        <v>36</v>
      </c>
      <c r="S63" s="39">
        <v>2.9394953866252959E-3</v>
      </c>
      <c r="T63" s="168">
        <v>35</v>
      </c>
      <c r="U63" s="39">
        <v>2.8590099656918802E-3</v>
      </c>
      <c r="V63" s="168">
        <v>38</v>
      </c>
      <c r="W63" s="39">
        <v>3.1606088330699495E-3</v>
      </c>
      <c r="X63" s="168">
        <v>36</v>
      </c>
      <c r="Y63" s="39">
        <v>5.7306590257879654E-3</v>
      </c>
      <c r="Z63" s="168">
        <v>35</v>
      </c>
      <c r="AA63" s="39">
        <v>8.5386679677970229E-3</v>
      </c>
      <c r="AB63" s="168" t="s">
        <v>40</v>
      </c>
      <c r="AC63" s="39" t="s">
        <v>40</v>
      </c>
      <c r="AD63" s="168" t="s">
        <v>40</v>
      </c>
      <c r="AE63" s="39" t="s">
        <v>40</v>
      </c>
    </row>
    <row r="64" spans="1:31" s="11" customFormat="1" ht="15" customHeight="1">
      <c r="A64" s="133" t="s">
        <v>14</v>
      </c>
      <c r="B64" s="169">
        <v>214</v>
      </c>
      <c r="C64" s="128">
        <v>2.1613978386021613E-2</v>
      </c>
      <c r="D64" s="169">
        <v>225</v>
      </c>
      <c r="E64" s="128">
        <v>2.2089141959552326E-2</v>
      </c>
      <c r="F64" s="169">
        <v>232</v>
      </c>
      <c r="G64" s="128">
        <v>2.2107871164474938E-2</v>
      </c>
      <c r="H64" s="169">
        <v>233</v>
      </c>
      <c r="I64" s="128">
        <v>2.1423317396101507E-2</v>
      </c>
      <c r="J64" s="169">
        <v>231</v>
      </c>
      <c r="K64" s="128">
        <v>2.0543979048033591E-2</v>
      </c>
      <c r="L64" s="169">
        <v>233</v>
      </c>
      <c r="M64" s="128">
        <v>2.0503175063026922E-2</v>
      </c>
      <c r="N64" s="169">
        <v>235</v>
      </c>
      <c r="O64" s="128">
        <v>1.9748499545983181E-2</v>
      </c>
      <c r="P64" s="169">
        <v>237</v>
      </c>
      <c r="Q64" s="128">
        <v>1.9725343320848941E-2</v>
      </c>
      <c r="R64" s="169">
        <v>233</v>
      </c>
      <c r="S64" s="128">
        <v>1.9025067363435944E-2</v>
      </c>
      <c r="T64" s="169">
        <v>248</v>
      </c>
      <c r="U64" s="128">
        <v>2.0258127756902469E-2</v>
      </c>
      <c r="V64" s="169">
        <v>236</v>
      </c>
      <c r="W64" s="128">
        <v>1.9629044331697581E-2</v>
      </c>
      <c r="X64" s="169">
        <v>210</v>
      </c>
      <c r="Y64" s="128">
        <v>3.3428844317096466E-2</v>
      </c>
      <c r="Z64" s="169">
        <v>206</v>
      </c>
      <c r="AA64" s="128">
        <v>5.0256160039033909E-2</v>
      </c>
      <c r="AB64" s="169">
        <v>206</v>
      </c>
      <c r="AC64" s="128">
        <v>1</v>
      </c>
      <c r="AD64" s="169">
        <v>201</v>
      </c>
      <c r="AE64" s="128">
        <v>1</v>
      </c>
    </row>
    <row r="65" spans="1:31" ht="15" customHeight="1">
      <c r="A65" s="130" t="s">
        <v>12</v>
      </c>
      <c r="B65" s="170">
        <v>108</v>
      </c>
      <c r="C65" s="129">
        <v>1.0907989092010907E-2</v>
      </c>
      <c r="D65" s="170">
        <v>112</v>
      </c>
      <c r="E65" s="129">
        <v>1.0995483997643826E-2</v>
      </c>
      <c r="F65" s="170">
        <v>117</v>
      </c>
      <c r="G65" s="129">
        <v>1.1149228130360206E-2</v>
      </c>
      <c r="H65" s="170">
        <v>119</v>
      </c>
      <c r="I65" s="129">
        <v>1.0941522618609784E-2</v>
      </c>
      <c r="J65" s="170">
        <v>119</v>
      </c>
      <c r="K65" s="129">
        <v>1.0583261933835486E-2</v>
      </c>
      <c r="L65" s="170">
        <v>123</v>
      </c>
      <c r="M65" s="129">
        <v>1.0823564518250263E-2</v>
      </c>
      <c r="N65" s="170">
        <v>124</v>
      </c>
      <c r="O65" s="129">
        <v>1.0420484866816657E-2</v>
      </c>
      <c r="P65" s="170">
        <v>115</v>
      </c>
      <c r="Q65" s="129">
        <v>9.5713691219309199E-3</v>
      </c>
      <c r="R65" s="170">
        <v>117</v>
      </c>
      <c r="S65" s="129">
        <v>9.5533600065322126E-3</v>
      </c>
      <c r="T65" s="170">
        <v>121</v>
      </c>
      <c r="U65" s="129">
        <v>9.8840058813919295E-3</v>
      </c>
      <c r="V65" s="170">
        <v>114</v>
      </c>
      <c r="W65" s="129">
        <v>9.4818264992098476E-3</v>
      </c>
      <c r="X65" s="170">
        <v>103</v>
      </c>
      <c r="Y65" s="129">
        <v>1.6396052212671125E-2</v>
      </c>
      <c r="Z65" s="170">
        <v>100</v>
      </c>
      <c r="AA65" s="129">
        <v>2.4396194193705784E-2</v>
      </c>
      <c r="AB65" s="170">
        <v>99</v>
      </c>
      <c r="AC65" s="129">
        <v>0.48058252427184467</v>
      </c>
      <c r="AD65" s="170">
        <v>95</v>
      </c>
      <c r="AE65" s="129">
        <v>0.47263681592039802</v>
      </c>
    </row>
    <row r="66" spans="1:31" ht="15" customHeight="1">
      <c r="A66" s="130" t="s">
        <v>41</v>
      </c>
      <c r="B66" s="170">
        <v>106</v>
      </c>
      <c r="C66" s="129">
        <v>1.0705989294010705E-2</v>
      </c>
      <c r="D66" s="170">
        <v>113</v>
      </c>
      <c r="E66" s="129">
        <v>1.1093657961908502E-2</v>
      </c>
      <c r="F66" s="170">
        <v>115</v>
      </c>
      <c r="G66" s="129">
        <v>1.0958643034114732E-2</v>
      </c>
      <c r="H66" s="170">
        <v>114</v>
      </c>
      <c r="I66" s="129">
        <v>1.0481794777491725E-2</v>
      </c>
      <c r="J66" s="170">
        <v>112</v>
      </c>
      <c r="K66" s="129">
        <v>9.960717114198105E-3</v>
      </c>
      <c r="L66" s="170">
        <v>110</v>
      </c>
      <c r="M66" s="129">
        <v>9.6796105447766578E-3</v>
      </c>
      <c r="N66" s="170">
        <v>111</v>
      </c>
      <c r="O66" s="129">
        <v>9.3280146791665242E-3</v>
      </c>
      <c r="P66" s="170">
        <v>122</v>
      </c>
      <c r="Q66" s="129">
        <v>1.0153974198918019E-2</v>
      </c>
      <c r="R66" s="170">
        <v>116</v>
      </c>
      <c r="S66" s="129">
        <v>9.4717073569037316E-3</v>
      </c>
      <c r="T66" s="170">
        <v>127</v>
      </c>
      <c r="U66" s="129">
        <v>1.0374121875510537E-2</v>
      </c>
      <c r="V66" s="170">
        <v>122</v>
      </c>
      <c r="W66" s="129">
        <v>1.0147217832487732E-2</v>
      </c>
      <c r="X66" s="170">
        <v>107</v>
      </c>
      <c r="Y66" s="129">
        <v>1.7032792104425341E-2</v>
      </c>
      <c r="Z66" s="170">
        <v>106</v>
      </c>
      <c r="AA66" s="129">
        <v>2.5859965845328129E-2</v>
      </c>
      <c r="AB66" s="170">
        <v>107</v>
      </c>
      <c r="AC66" s="129">
        <v>0.51941747572815533</v>
      </c>
      <c r="AD66" s="170">
        <v>106</v>
      </c>
      <c r="AE66" s="129">
        <v>0.52736318407960203</v>
      </c>
    </row>
    <row r="67" spans="1:31" ht="15" customHeight="1">
      <c r="A67" s="134" t="s">
        <v>5</v>
      </c>
      <c r="B67" s="177">
        <v>9901</v>
      </c>
      <c r="C67" s="135">
        <v>1.0000000000000002</v>
      </c>
      <c r="D67" s="177">
        <v>10186</v>
      </c>
      <c r="E67" s="135">
        <v>1</v>
      </c>
      <c r="F67" s="177">
        <v>10494</v>
      </c>
      <c r="G67" s="135">
        <v>1</v>
      </c>
      <c r="H67" s="177">
        <v>10876</v>
      </c>
      <c r="I67" s="135">
        <v>0.99999999999999989</v>
      </c>
      <c r="J67" s="177">
        <v>11244.170345963756</v>
      </c>
      <c r="K67" s="135">
        <v>1</v>
      </c>
      <c r="L67" s="177">
        <v>11364.093574958813</v>
      </c>
      <c r="M67" s="135">
        <v>1</v>
      </c>
      <c r="N67" s="177">
        <v>11899.638220757824</v>
      </c>
      <c r="O67" s="135">
        <v>1</v>
      </c>
      <c r="P67" s="177">
        <v>12015</v>
      </c>
      <c r="Q67" s="135">
        <v>1</v>
      </c>
      <c r="R67" s="177">
        <v>12247</v>
      </c>
      <c r="S67" s="135">
        <v>1</v>
      </c>
      <c r="T67" s="177">
        <v>12242</v>
      </c>
      <c r="U67" s="135">
        <v>1</v>
      </c>
      <c r="V67" s="177">
        <v>12023</v>
      </c>
      <c r="W67" s="135">
        <v>1</v>
      </c>
      <c r="X67" s="177">
        <v>6282</v>
      </c>
      <c r="Y67" s="135">
        <v>0.99999999999999978</v>
      </c>
      <c r="Z67" s="177">
        <v>4099</v>
      </c>
      <c r="AA67" s="135">
        <v>1</v>
      </c>
      <c r="AB67" s="177">
        <v>206</v>
      </c>
      <c r="AC67" s="135">
        <v>1</v>
      </c>
      <c r="AD67" s="177">
        <v>201</v>
      </c>
      <c r="AE67" s="135">
        <v>1</v>
      </c>
    </row>
    <row r="68" spans="1:31" ht="15" customHeight="1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</row>
    <row r="69" spans="1:31" ht="15" customHeight="1">
      <c r="A69" s="7" t="s">
        <v>47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109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</row>
    <row r="70" spans="1:31" ht="15" customHeight="1">
      <c r="A70" s="7" t="s">
        <v>45</v>
      </c>
      <c r="G70" s="48"/>
    </row>
    <row r="71" spans="1:31" ht="15" customHeight="1">
      <c r="A71" s="7" t="s">
        <v>73</v>
      </c>
      <c r="G71" s="48"/>
    </row>
    <row r="72" spans="1:31" ht="15" customHeight="1">
      <c r="A72" s="7" t="s">
        <v>70</v>
      </c>
    </row>
    <row r="73" spans="1:31" ht="15" customHeight="1">
      <c r="A73" s="19" t="s">
        <v>83</v>
      </c>
    </row>
  </sheetData>
  <sortState xmlns:xlrd2="http://schemas.microsoft.com/office/spreadsheetml/2017/richdata2" ref="A11:O17">
    <sortCondition descending="1" ref="H11:H17"/>
  </sortState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V24"/>
  <sheetViews>
    <sheetView topLeftCell="A7" zoomScaleNormal="100" workbookViewId="0">
      <selection activeCell="I27" sqref="I27"/>
    </sheetView>
  </sheetViews>
  <sheetFormatPr baseColWidth="10" defaultColWidth="11.44140625" defaultRowHeight="15" customHeight="1"/>
  <cols>
    <col min="1" max="1" width="19" style="9" customWidth="1"/>
    <col min="2" max="12" width="11" style="9" customWidth="1"/>
    <col min="13" max="16384" width="11.44140625" style="9"/>
  </cols>
  <sheetData>
    <row r="4" spans="1:16" ht="15" customHeight="1">
      <c r="M4" s="1"/>
      <c r="N4" s="1"/>
      <c r="O4" s="1"/>
      <c r="P4" s="1"/>
    </row>
    <row r="5" spans="1:16" s="1" customFormat="1" ht="15" customHeight="1">
      <c r="A5" s="11" t="s">
        <v>0</v>
      </c>
    </row>
    <row r="6" spans="1:16" s="1" customFormat="1" ht="15" customHeight="1">
      <c r="A6" s="56" t="s">
        <v>92</v>
      </c>
      <c r="B6" s="4"/>
      <c r="C6" s="4"/>
      <c r="D6" s="6"/>
    </row>
    <row r="7" spans="1:16" s="1" customFormat="1" ht="15" customHeight="1">
      <c r="A7" s="56" t="s">
        <v>113</v>
      </c>
      <c r="C7" s="6"/>
      <c r="D7" s="6"/>
    </row>
    <row r="8" spans="1:16" s="1" customFormat="1" ht="15" customHeight="1"/>
    <row r="9" spans="1:16" s="1" customFormat="1" ht="15" customHeight="1">
      <c r="A9" s="223" t="s">
        <v>30</v>
      </c>
      <c r="B9" s="223"/>
    </row>
    <row r="10" spans="1:16" s="11" customFormat="1" ht="15" customHeight="1">
      <c r="A10" s="125" t="s">
        <v>8</v>
      </c>
      <c r="B10" s="125">
        <v>2010</v>
      </c>
      <c r="C10" s="125">
        <v>2011</v>
      </c>
      <c r="D10" s="125">
        <v>2012</v>
      </c>
      <c r="E10" s="125">
        <v>2013</v>
      </c>
      <c r="F10" s="125">
        <v>2014</v>
      </c>
      <c r="G10" s="125">
        <v>2015</v>
      </c>
      <c r="H10" s="125">
        <v>2016</v>
      </c>
      <c r="I10" s="125">
        <v>2017</v>
      </c>
      <c r="J10" s="125">
        <v>2018</v>
      </c>
      <c r="K10" s="125">
        <v>2019</v>
      </c>
      <c r="L10" s="125">
        <v>2020</v>
      </c>
      <c r="M10" s="8">
        <v>2021</v>
      </c>
      <c r="N10" s="8">
        <v>2022</v>
      </c>
      <c r="O10" s="8">
        <v>2023</v>
      </c>
      <c r="P10" s="8">
        <v>2024</v>
      </c>
    </row>
    <row r="11" spans="1:16" s="1" customFormat="1" ht="15" customHeight="1">
      <c r="A11" s="202" t="s">
        <v>9</v>
      </c>
      <c r="B11" s="203">
        <v>12185.046777560743</v>
      </c>
      <c r="C11" s="203">
        <v>12256.139851263188</v>
      </c>
      <c r="D11" s="203">
        <v>11848.398439314065</v>
      </c>
      <c r="E11" s="203">
        <v>12211.001030614296</v>
      </c>
      <c r="F11" s="203">
        <v>24410.623533284324</v>
      </c>
      <c r="G11" s="203">
        <v>24080.806122856102</v>
      </c>
      <c r="H11" s="203">
        <v>29561.440330047139</v>
      </c>
      <c r="I11" s="203">
        <v>35985.171094292738</v>
      </c>
      <c r="J11" s="203">
        <v>31611.617118100541</v>
      </c>
      <c r="K11" s="203">
        <v>28349.138970019623</v>
      </c>
      <c r="L11" s="203">
        <v>18225.1939513539</v>
      </c>
      <c r="M11" s="203">
        <f t="shared" ref="M11" si="0">+M12+M13+M14+M15</f>
        <v>22454.690306167326</v>
      </c>
      <c r="N11" s="203">
        <v>4738.9908957555217</v>
      </c>
      <c r="O11" s="203">
        <v>4683.1773453680653</v>
      </c>
      <c r="P11" s="203">
        <v>4379.3499430894026</v>
      </c>
    </row>
    <row r="12" spans="1:16" s="1" customFormat="1" ht="15" customHeight="1">
      <c r="A12" s="204" t="s">
        <v>2</v>
      </c>
      <c r="B12" s="205">
        <v>9456.3364500109092</v>
      </c>
      <c r="C12" s="205">
        <v>8880.36</v>
      </c>
      <c r="D12" s="205">
        <v>8181.3190702070615</v>
      </c>
      <c r="E12" s="206">
        <v>8343.89</v>
      </c>
      <c r="F12" s="206">
        <v>7650.36</v>
      </c>
      <c r="G12" s="206">
        <v>6244.58</v>
      </c>
      <c r="H12" s="206">
        <v>7682.1100000000006</v>
      </c>
      <c r="I12" s="206">
        <v>10855.330099999999</v>
      </c>
      <c r="J12" s="206">
        <v>8603.9461699999993</v>
      </c>
      <c r="K12" s="206">
        <v>4699.7295824564153</v>
      </c>
      <c r="L12" s="206">
        <v>3828.6976873989597</v>
      </c>
      <c r="M12" s="206">
        <v>4020.3276516655301</v>
      </c>
      <c r="N12" s="206">
        <v>4738.9908957555217</v>
      </c>
      <c r="O12" s="206">
        <v>4683.1773453680653</v>
      </c>
      <c r="P12" s="206">
        <v>4379.3499430894026</v>
      </c>
    </row>
    <row r="13" spans="1:16" s="1" customFormat="1" ht="15" customHeight="1">
      <c r="A13" s="204" t="s">
        <v>4</v>
      </c>
      <c r="B13" s="205">
        <v>2149.8173546886342</v>
      </c>
      <c r="C13" s="205">
        <v>2383.9476779355678</v>
      </c>
      <c r="D13" s="205">
        <v>2686.3567796327052</v>
      </c>
      <c r="E13" s="206">
        <v>2895.3284140648093</v>
      </c>
      <c r="F13" s="206">
        <v>15592.736762128357</v>
      </c>
      <c r="G13" s="206">
        <v>16900.698720806442</v>
      </c>
      <c r="H13" s="206">
        <v>20913.362260462094</v>
      </c>
      <c r="I13" s="206">
        <v>17666.9536778207</v>
      </c>
      <c r="J13" s="206">
        <v>22168.862701897648</v>
      </c>
      <c r="K13" s="206">
        <v>23534.535742829154</v>
      </c>
      <c r="L13" s="206">
        <v>13025.223377995937</v>
      </c>
      <c r="M13" s="206">
        <v>17681.621335883145</v>
      </c>
      <c r="N13" s="206" t="s">
        <v>40</v>
      </c>
      <c r="O13" s="206" t="s">
        <v>40</v>
      </c>
      <c r="P13" s="206" t="s">
        <v>40</v>
      </c>
    </row>
    <row r="14" spans="1:16" s="1" customFormat="1" ht="15" customHeight="1">
      <c r="A14" s="204" t="s">
        <v>3</v>
      </c>
      <c r="B14" s="201">
        <v>173.0315468</v>
      </c>
      <c r="C14" s="201">
        <v>255.141525</v>
      </c>
      <c r="D14" s="201">
        <v>858.53353098429886</v>
      </c>
      <c r="E14" s="201">
        <v>820.080226133726</v>
      </c>
      <c r="F14" s="201">
        <v>1057.725183572536</v>
      </c>
      <c r="G14" s="206">
        <v>881.99263946321514</v>
      </c>
      <c r="H14" s="206">
        <v>939.41422617967498</v>
      </c>
      <c r="I14" s="206">
        <v>7434.6026683557075</v>
      </c>
      <c r="J14" s="206">
        <v>783.28783705846377</v>
      </c>
      <c r="K14" s="206">
        <v>103.49623431597171</v>
      </c>
      <c r="L14" s="206">
        <v>1363.7510705990026</v>
      </c>
      <c r="M14" s="206">
        <v>738.25258161864872</v>
      </c>
      <c r="N14" s="206" t="s">
        <v>40</v>
      </c>
      <c r="O14" s="206" t="s">
        <v>40</v>
      </c>
      <c r="P14" s="206" t="s">
        <v>40</v>
      </c>
    </row>
    <row r="15" spans="1:16" s="1" customFormat="1" ht="15" customHeight="1">
      <c r="A15" s="204" t="s">
        <v>32</v>
      </c>
      <c r="B15" s="205">
        <v>405.86142606119989</v>
      </c>
      <c r="C15" s="205">
        <v>736.69064832761899</v>
      </c>
      <c r="D15" s="205">
        <v>122.18905849000004</v>
      </c>
      <c r="E15" s="205">
        <v>151.70239041575877</v>
      </c>
      <c r="F15" s="206">
        <v>109.80158758343082</v>
      </c>
      <c r="G15" s="206">
        <v>53.53476258644352</v>
      </c>
      <c r="H15" s="206">
        <v>26.553843405371111</v>
      </c>
      <c r="I15" s="206">
        <v>28.284648116326913</v>
      </c>
      <c r="J15" s="206">
        <v>55.520409144430523</v>
      </c>
      <c r="K15" s="206">
        <v>11.377410418084276</v>
      </c>
      <c r="L15" s="206">
        <v>7.5218153600000006</v>
      </c>
      <c r="M15" s="206">
        <v>14.488737</v>
      </c>
      <c r="N15" s="206" t="s">
        <v>40</v>
      </c>
      <c r="O15" s="206" t="s">
        <v>40</v>
      </c>
      <c r="P15" s="206" t="s">
        <v>40</v>
      </c>
    </row>
    <row r="16" spans="1:16" s="1" customFormat="1" ht="15" customHeight="1">
      <c r="A16" s="202" t="s">
        <v>10</v>
      </c>
      <c r="B16" s="203">
        <v>61490.151111381252</v>
      </c>
      <c r="C16" s="203">
        <v>64228.707975850295</v>
      </c>
      <c r="D16" s="203">
        <v>68408.060658015398</v>
      </c>
      <c r="E16" s="203">
        <v>71456.215511274335</v>
      </c>
      <c r="F16" s="203">
        <v>107283.77463085802</v>
      </c>
      <c r="G16" s="203">
        <v>124600.80620229848</v>
      </c>
      <c r="H16" s="203">
        <v>140310.45041082276</v>
      </c>
      <c r="I16" s="203">
        <v>170842.28558876441</v>
      </c>
      <c r="J16" s="203">
        <v>173782.77432297589</v>
      </c>
      <c r="K16" s="203">
        <v>146703.81420720686</v>
      </c>
      <c r="L16" s="203">
        <v>152927.95661881226</v>
      </c>
      <c r="M16" s="203">
        <f>+M17+M18+M19+M20</f>
        <v>157332.04174396227</v>
      </c>
      <c r="N16" s="203">
        <v>26096.546819979871</v>
      </c>
      <c r="O16" s="203">
        <v>21300.809853492341</v>
      </c>
      <c r="P16" s="203">
        <v>23379.891846699335</v>
      </c>
    </row>
    <row r="17" spans="1:22" s="1" customFormat="1" ht="15" customHeight="1">
      <c r="A17" s="204" t="s">
        <v>2</v>
      </c>
      <c r="B17" s="205">
        <v>27026.813794329842</v>
      </c>
      <c r="C17" s="205">
        <v>27295.26312679</v>
      </c>
      <c r="D17" s="205">
        <v>29362.707794964648</v>
      </c>
      <c r="E17" s="206">
        <v>27986.720000000001</v>
      </c>
      <c r="F17" s="206">
        <v>33015.699999999997</v>
      </c>
      <c r="G17" s="206">
        <v>30853.559999999998</v>
      </c>
      <c r="H17" s="206">
        <v>28699.47</v>
      </c>
      <c r="I17" s="206">
        <v>45601.323140000008</v>
      </c>
      <c r="J17" s="206">
        <v>44458.059370000003</v>
      </c>
      <c r="K17" s="206">
        <v>22709.061985614579</v>
      </c>
      <c r="L17" s="206">
        <v>17340.246666178435</v>
      </c>
      <c r="M17" s="206">
        <v>23341.550460798117</v>
      </c>
      <c r="N17" s="206">
        <v>26096.546819979871</v>
      </c>
      <c r="O17" s="206">
        <v>21300.809853492341</v>
      </c>
      <c r="P17" s="206">
        <v>23379.891846699335</v>
      </c>
    </row>
    <row r="18" spans="1:22" s="1" customFormat="1" ht="15" customHeight="1">
      <c r="A18" s="204" t="s">
        <v>3</v>
      </c>
      <c r="B18" s="201">
        <v>24660.2596075443</v>
      </c>
      <c r="C18" s="201">
        <v>25071.844530994433</v>
      </c>
      <c r="D18" s="201">
        <v>26043.34410793116</v>
      </c>
      <c r="E18" s="201">
        <v>29616.710185919157</v>
      </c>
      <c r="F18" s="201">
        <v>58148.783139307678</v>
      </c>
      <c r="G18" s="206">
        <v>65205.176021524196</v>
      </c>
      <c r="H18" s="206">
        <v>69127.593073942102</v>
      </c>
      <c r="I18" s="206">
        <v>72808.542502928452</v>
      </c>
      <c r="J18" s="206">
        <v>77955.53400012909</v>
      </c>
      <c r="K18" s="206">
        <v>69508.64538038685</v>
      </c>
      <c r="L18" s="206">
        <v>94784.774601946556</v>
      </c>
      <c r="M18" s="206">
        <v>101048.6087330796</v>
      </c>
      <c r="N18" s="206" t="s">
        <v>40</v>
      </c>
      <c r="O18" s="206" t="s">
        <v>40</v>
      </c>
      <c r="P18" s="206" t="s">
        <v>40</v>
      </c>
    </row>
    <row r="19" spans="1:22" s="1" customFormat="1" ht="15" customHeight="1">
      <c r="A19" s="204" t="s">
        <v>4</v>
      </c>
      <c r="B19" s="205">
        <v>9473.7592790899744</v>
      </c>
      <c r="C19" s="205">
        <v>10505.518706252207</v>
      </c>
      <c r="D19" s="205">
        <v>11838.167280809583</v>
      </c>
      <c r="E19" s="205">
        <v>12759.058051576701</v>
      </c>
      <c r="F19" s="206">
        <v>15230.114976962601</v>
      </c>
      <c r="G19" s="206">
        <v>27874.681826850447</v>
      </c>
      <c r="H19" s="206">
        <v>41997.098144227341</v>
      </c>
      <c r="I19" s="206">
        <v>51902.975009359732</v>
      </c>
      <c r="J19" s="206">
        <v>50705.949136233074</v>
      </c>
      <c r="K19" s="206">
        <v>53829.598223755733</v>
      </c>
      <c r="L19" s="206">
        <v>40188.208393647263</v>
      </c>
      <c r="M19" s="206">
        <v>32273.121542234556</v>
      </c>
      <c r="N19" s="206" t="s">
        <v>40</v>
      </c>
      <c r="O19" s="206" t="s">
        <v>40</v>
      </c>
      <c r="P19" s="206" t="s">
        <v>40</v>
      </c>
    </row>
    <row r="20" spans="1:22" s="1" customFormat="1" ht="15" customHeight="1">
      <c r="A20" s="207" t="s">
        <v>32</v>
      </c>
      <c r="B20" s="208">
        <v>329.31843041713728</v>
      </c>
      <c r="C20" s="208">
        <v>1356.081611813652</v>
      </c>
      <c r="D20" s="208">
        <v>1163.8414743100047</v>
      </c>
      <c r="E20" s="208">
        <v>1093.7272737784635</v>
      </c>
      <c r="F20" s="209">
        <v>889.17651458774139</v>
      </c>
      <c r="G20" s="209">
        <v>667.38835392384328</v>
      </c>
      <c r="H20" s="209">
        <v>486.28919265332797</v>
      </c>
      <c r="I20" s="209">
        <v>529.44493647619913</v>
      </c>
      <c r="J20" s="209">
        <v>663.23181661371746</v>
      </c>
      <c r="K20" s="209">
        <v>656.50861744969529</v>
      </c>
      <c r="L20" s="209">
        <v>614.72695704</v>
      </c>
      <c r="M20" s="209">
        <v>668.76100785000006</v>
      </c>
      <c r="N20" s="210" t="s">
        <v>40</v>
      </c>
      <c r="O20" s="210" t="s">
        <v>40</v>
      </c>
      <c r="P20" s="210" t="s">
        <v>40</v>
      </c>
    </row>
    <row r="21" spans="1:22" s="1" customFormat="1" ht="15" customHeight="1"/>
    <row r="22" spans="1:22" s="1" customFormat="1" ht="15" customHeight="1">
      <c r="A22" s="19" t="s">
        <v>83</v>
      </c>
    </row>
    <row r="23" spans="1:22" s="1" customFormat="1" ht="1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5" customHeight="1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</row>
  </sheetData>
  <mergeCells count="1"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24"/>
  <sheetViews>
    <sheetView workbookViewId="0">
      <selection activeCell="A9" sqref="A9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6" width="11.44140625" style="1"/>
    <col min="7" max="7" width="11.88671875" style="1" bestFit="1" customWidth="1"/>
    <col min="8" max="16384" width="11.44140625" style="1"/>
  </cols>
  <sheetData>
    <row r="5" spans="1:8" ht="15" customHeight="1">
      <c r="A5" s="11" t="s">
        <v>0</v>
      </c>
      <c r="B5" s="10"/>
    </row>
    <row r="6" spans="1:8" ht="15" customHeight="1">
      <c r="A6" s="56" t="s">
        <v>96</v>
      </c>
      <c r="B6" s="10"/>
    </row>
    <row r="7" spans="1:8" ht="15" customHeight="1">
      <c r="A7" s="56" t="s">
        <v>111</v>
      </c>
      <c r="B7" s="10"/>
    </row>
    <row r="8" spans="1:8" ht="15" customHeight="1">
      <c r="A8" s="7"/>
      <c r="B8" s="10"/>
    </row>
    <row r="9" spans="1:8" ht="15" customHeight="1">
      <c r="A9" s="8" t="s">
        <v>27</v>
      </c>
      <c r="B9" s="8" t="s">
        <v>94</v>
      </c>
      <c r="C9" s="65"/>
      <c r="D9" s="66"/>
      <c r="E9" s="65"/>
      <c r="G9" s="24"/>
      <c r="H9" s="24"/>
    </row>
    <row r="10" spans="1:8" ht="15" customHeight="1">
      <c r="A10" s="14">
        <v>2010</v>
      </c>
      <c r="B10" s="59">
        <v>1902164</v>
      </c>
      <c r="C10" s="59"/>
      <c r="D10" s="67"/>
      <c r="E10" s="67"/>
      <c r="G10" s="24"/>
      <c r="H10" s="24"/>
    </row>
    <row r="11" spans="1:8" ht="15" customHeight="1">
      <c r="A11" s="10">
        <v>2011</v>
      </c>
      <c r="B11" s="59">
        <v>1989530</v>
      </c>
      <c r="C11" s="59"/>
      <c r="D11" s="67"/>
      <c r="E11" s="67"/>
      <c r="G11" s="24"/>
      <c r="H11" s="24"/>
    </row>
    <row r="12" spans="1:8" ht="15" customHeight="1">
      <c r="A12" s="10">
        <v>2012</v>
      </c>
      <c r="B12" s="59">
        <v>2012255</v>
      </c>
      <c r="C12" s="59"/>
      <c r="D12" s="67"/>
      <c r="E12" s="67"/>
    </row>
    <row r="13" spans="1:8" ht="15" customHeight="1">
      <c r="A13" s="10">
        <v>2013</v>
      </c>
      <c r="B13" s="59">
        <v>2022471</v>
      </c>
      <c r="C13" s="59"/>
      <c r="D13" s="67"/>
      <c r="E13" s="67"/>
    </row>
    <row r="14" spans="1:8" ht="15" customHeight="1">
      <c r="A14" s="10">
        <v>2014</v>
      </c>
      <c r="B14" s="59">
        <v>2064405.5000000095</v>
      </c>
      <c r="D14" s="67"/>
      <c r="E14" s="67"/>
    </row>
    <row r="15" spans="1:8" ht="15" customHeight="1">
      <c r="A15" s="10">
        <v>2015</v>
      </c>
      <c r="B15" s="59">
        <v>2057301.5000000081</v>
      </c>
      <c r="D15" s="67"/>
      <c r="E15" s="67"/>
    </row>
    <row r="16" spans="1:8" ht="15" customHeight="1">
      <c r="A16" s="10">
        <v>2016</v>
      </c>
      <c r="B16" s="59">
        <v>1995747.75</v>
      </c>
      <c r="D16" s="67"/>
      <c r="E16" s="67"/>
    </row>
    <row r="17" spans="1:10" ht="15" customHeight="1">
      <c r="A17" s="10">
        <v>2017</v>
      </c>
      <c r="B17" s="59">
        <v>2051236.75</v>
      </c>
      <c r="D17" s="67"/>
      <c r="E17" s="67"/>
    </row>
    <row r="18" spans="1:10" ht="15" customHeight="1">
      <c r="A18" s="10">
        <v>2018</v>
      </c>
      <c r="B18" s="59">
        <v>2117052.5</v>
      </c>
      <c r="D18" s="67"/>
      <c r="E18" s="67"/>
    </row>
    <row r="19" spans="1:10" ht="15" customHeight="1">
      <c r="A19" s="10">
        <v>2019</v>
      </c>
      <c r="B19" s="59">
        <v>2175098</v>
      </c>
      <c r="D19" s="67"/>
      <c r="E19" s="37"/>
      <c r="G19" s="111"/>
      <c r="H19" s="111"/>
      <c r="I19" s="111"/>
      <c r="J19" s="111"/>
    </row>
    <row r="20" spans="1:10" ht="15" customHeight="1">
      <c r="A20" s="10">
        <v>2020</v>
      </c>
      <c r="B20" s="59">
        <v>1938173</v>
      </c>
      <c r="D20" s="67"/>
      <c r="G20" s="37"/>
      <c r="H20" s="59"/>
      <c r="I20" s="59"/>
      <c r="J20" s="59"/>
    </row>
    <row r="21" spans="1:10" ht="15" customHeight="1">
      <c r="A21" s="10">
        <v>2021</v>
      </c>
      <c r="B21" s="59">
        <v>2039832</v>
      </c>
      <c r="D21" s="67"/>
      <c r="E21" s="51"/>
      <c r="F21" s="59"/>
      <c r="G21" s="59"/>
      <c r="H21" s="59"/>
    </row>
    <row r="22" spans="1:10" ht="15" customHeight="1">
      <c r="A22" s="16">
        <v>2022</v>
      </c>
      <c r="B22" s="60">
        <v>2154252.25</v>
      </c>
    </row>
    <row r="23" spans="1:10" ht="15" customHeight="1">
      <c r="B23" s="24"/>
    </row>
    <row r="24" spans="1:10" ht="15" customHeight="1">
      <c r="A24" s="19" t="s">
        <v>95</v>
      </c>
      <c r="B24" s="26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25"/>
  <sheetViews>
    <sheetView workbookViewId="0">
      <selection activeCell="A10" sqref="A10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16384" width="11.44140625" style="1"/>
  </cols>
  <sheetData>
    <row r="5" spans="1:9" ht="15" customHeight="1">
      <c r="A5" s="11" t="s">
        <v>0</v>
      </c>
      <c r="B5" s="10"/>
    </row>
    <row r="6" spans="1:9" ht="15" customHeight="1">
      <c r="A6" s="56" t="s">
        <v>97</v>
      </c>
      <c r="B6" s="10"/>
    </row>
    <row r="7" spans="1:9" ht="15" customHeight="1">
      <c r="A7" s="56" t="s">
        <v>102</v>
      </c>
      <c r="B7" s="10"/>
    </row>
    <row r="8" spans="1:9" ht="15" customHeight="1">
      <c r="A8" s="7"/>
      <c r="B8" s="10"/>
    </row>
    <row r="9" spans="1:9" ht="15" customHeight="1">
      <c r="A9" s="1" t="s">
        <v>110</v>
      </c>
      <c r="D9" s="24"/>
      <c r="E9" s="24"/>
      <c r="F9" s="24"/>
      <c r="G9" s="24"/>
      <c r="H9" s="24"/>
    </row>
    <row r="10" spans="1:9" ht="15" customHeight="1">
      <c r="A10" s="125" t="s">
        <v>27</v>
      </c>
      <c r="B10" s="125" t="s">
        <v>98</v>
      </c>
      <c r="C10" s="67"/>
      <c r="D10" s="58"/>
      <c r="E10" s="24"/>
      <c r="F10" s="24"/>
      <c r="G10" s="24"/>
      <c r="H10" s="24"/>
      <c r="I10" s="24"/>
    </row>
    <row r="11" spans="1:9" ht="15" customHeight="1">
      <c r="A11" s="189">
        <v>2010</v>
      </c>
      <c r="B11" s="170">
        <v>525.83000000000004</v>
      </c>
      <c r="C11" s="67"/>
      <c r="D11" s="58"/>
      <c r="E11" s="24"/>
      <c r="F11" s="24"/>
      <c r="G11" s="24"/>
      <c r="H11" s="24"/>
    </row>
    <row r="12" spans="1:9" ht="15" customHeight="1">
      <c r="A12" s="190">
        <v>2011</v>
      </c>
      <c r="B12" s="170">
        <v>505.66</v>
      </c>
      <c r="C12" s="67"/>
      <c r="D12" s="58"/>
    </row>
    <row r="13" spans="1:9" ht="15" customHeight="1">
      <c r="A13" s="190">
        <v>2012</v>
      </c>
      <c r="B13" s="170">
        <v>502.9</v>
      </c>
      <c r="C13" s="67"/>
      <c r="D13" s="58"/>
    </row>
    <row r="14" spans="1:9" ht="15" customHeight="1">
      <c r="A14" s="190">
        <v>2013</v>
      </c>
      <c r="B14" s="170">
        <v>499.77</v>
      </c>
      <c r="C14" s="67"/>
      <c r="D14" s="58"/>
    </row>
    <row r="15" spans="1:9" ht="15" customHeight="1">
      <c r="A15" s="190">
        <v>2014</v>
      </c>
      <c r="B15" s="170">
        <v>538.32000000000005</v>
      </c>
      <c r="C15" s="67"/>
      <c r="D15" s="58"/>
    </row>
    <row r="16" spans="1:9" ht="15" customHeight="1">
      <c r="A16" s="190">
        <v>2015</v>
      </c>
      <c r="B16" s="170">
        <v>534.57000000000005</v>
      </c>
      <c r="C16" s="67"/>
      <c r="D16" s="58"/>
    </row>
    <row r="17" spans="1:6" ht="15" customHeight="1">
      <c r="A17" s="190">
        <v>2016</v>
      </c>
      <c r="B17" s="170">
        <v>544.74</v>
      </c>
      <c r="C17" s="67"/>
      <c r="D17" s="58"/>
    </row>
    <row r="18" spans="1:6" ht="15" customHeight="1">
      <c r="A18" s="190">
        <v>2017</v>
      </c>
      <c r="B18" s="170">
        <v>567.51</v>
      </c>
      <c r="C18" s="67"/>
      <c r="D18" s="58"/>
    </row>
    <row r="19" spans="1:6" ht="15" customHeight="1">
      <c r="A19" s="190">
        <v>2018</v>
      </c>
      <c r="B19" s="170">
        <v>576.97250124807999</v>
      </c>
      <c r="C19" s="67"/>
      <c r="D19" s="58"/>
      <c r="E19" s="37"/>
      <c r="F19" s="52"/>
    </row>
    <row r="20" spans="1:6" ht="15" customHeight="1">
      <c r="A20" s="190">
        <v>2019</v>
      </c>
      <c r="B20" s="170">
        <v>587.2945956861239</v>
      </c>
      <c r="D20" s="34"/>
      <c r="E20" s="37"/>
      <c r="F20" s="52"/>
    </row>
    <row r="21" spans="1:6" ht="15" customHeight="1">
      <c r="A21" s="190">
        <v>2020</v>
      </c>
      <c r="B21" s="170">
        <v>584.9008549623037</v>
      </c>
      <c r="E21" s="51"/>
    </row>
    <row r="22" spans="1:6" ht="15" customHeight="1">
      <c r="A22" s="191">
        <v>2021</v>
      </c>
      <c r="B22" s="192">
        <v>620.78472001408102</v>
      </c>
      <c r="E22" s="37"/>
    </row>
    <row r="24" spans="1:6" ht="15" customHeight="1">
      <c r="A24" s="19" t="s">
        <v>84</v>
      </c>
      <c r="B24" s="25"/>
    </row>
    <row r="25" spans="1:6" ht="15" customHeight="1">
      <c r="B25" s="2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5:I27"/>
  <sheetViews>
    <sheetView topLeftCell="A19" zoomScaleNormal="100" workbookViewId="0">
      <selection activeCell="A10" sqref="A10"/>
    </sheetView>
  </sheetViews>
  <sheetFormatPr baseColWidth="10" defaultColWidth="11.44140625" defaultRowHeight="15" customHeight="1"/>
  <cols>
    <col min="1" max="2" width="16.109375" style="1" customWidth="1"/>
    <col min="3" max="4" width="17.88671875" style="1" bestFit="1" customWidth="1"/>
    <col min="5" max="5" width="13.88671875" style="1" bestFit="1" customWidth="1"/>
    <col min="6" max="16384" width="11.44140625" style="1"/>
  </cols>
  <sheetData>
    <row r="5" spans="1:9" ht="15" customHeight="1">
      <c r="A5" s="11" t="s">
        <v>0</v>
      </c>
      <c r="B5" s="10"/>
    </row>
    <row r="6" spans="1:9" ht="15" customHeight="1">
      <c r="A6" s="56" t="s">
        <v>29</v>
      </c>
      <c r="B6" s="10"/>
    </row>
    <row r="7" spans="1:9" ht="15" customHeight="1">
      <c r="A7" s="56" t="s">
        <v>111</v>
      </c>
      <c r="B7" s="10"/>
    </row>
    <row r="8" spans="1:9" ht="15" customHeight="1">
      <c r="A8" s="7"/>
      <c r="B8" s="10"/>
    </row>
    <row r="9" spans="1:9" ht="15" customHeight="1">
      <c r="A9" s="5" t="s">
        <v>30</v>
      </c>
      <c r="B9" s="10"/>
    </row>
    <row r="10" spans="1:9" ht="15" customHeight="1">
      <c r="A10" s="8" t="s">
        <v>27</v>
      </c>
      <c r="B10" s="8" t="s">
        <v>28</v>
      </c>
      <c r="D10" s="24"/>
      <c r="E10" s="24"/>
      <c r="F10" s="24"/>
      <c r="G10" s="24"/>
      <c r="H10" s="24"/>
    </row>
    <row r="11" spans="1:9" ht="15" customHeight="1">
      <c r="A11" s="14">
        <v>2010</v>
      </c>
      <c r="B11" s="34">
        <v>19802010.600000001</v>
      </c>
      <c r="C11" s="24"/>
      <c r="E11" s="24"/>
      <c r="F11" s="24"/>
      <c r="G11" s="24"/>
      <c r="H11" s="24"/>
      <c r="I11" s="24"/>
    </row>
    <row r="12" spans="1:9" ht="15" customHeight="1">
      <c r="A12" s="10">
        <v>2011</v>
      </c>
      <c r="B12" s="34">
        <v>21623524.600000001</v>
      </c>
      <c r="C12" s="24"/>
      <c r="D12" s="24"/>
      <c r="E12" s="24"/>
      <c r="F12" s="24"/>
      <c r="G12" s="24"/>
      <c r="H12" s="24"/>
    </row>
    <row r="13" spans="1:9" ht="15" customHeight="1">
      <c r="A13" s="10">
        <v>2012</v>
      </c>
      <c r="B13" s="34">
        <v>23752868.600000001</v>
      </c>
      <c r="C13" s="24"/>
      <c r="D13" s="34"/>
    </row>
    <row r="14" spans="1:9" ht="15" customHeight="1">
      <c r="A14" s="10">
        <v>2013</v>
      </c>
      <c r="B14" s="34">
        <v>25462954.600000001</v>
      </c>
      <c r="C14" s="24"/>
      <c r="D14" s="34"/>
    </row>
    <row r="15" spans="1:9" ht="15" customHeight="1">
      <c r="A15" s="10">
        <v>2014</v>
      </c>
      <c r="B15" s="64">
        <v>28001327.600000001</v>
      </c>
      <c r="C15" s="24"/>
      <c r="D15" s="34"/>
      <c r="E15" s="37"/>
    </row>
    <row r="16" spans="1:9" ht="15" customHeight="1">
      <c r="A16" s="10">
        <v>2015</v>
      </c>
      <c r="B16" s="34">
        <v>30171918.899999999</v>
      </c>
      <c r="C16" s="24"/>
      <c r="D16" s="34"/>
      <c r="E16" s="37"/>
    </row>
    <row r="17" spans="1:6" ht="15" customHeight="1">
      <c r="A17" s="10">
        <v>2016</v>
      </c>
      <c r="B17" s="34">
        <v>32056288.199999999</v>
      </c>
      <c r="D17" s="34"/>
    </row>
    <row r="18" spans="1:6" ht="15" customHeight="1">
      <c r="A18" s="10">
        <v>2017</v>
      </c>
      <c r="B18" s="34">
        <v>34343647.5</v>
      </c>
      <c r="D18" s="102"/>
      <c r="E18" s="37"/>
      <c r="F18" s="52"/>
    </row>
    <row r="19" spans="1:6" ht="15" customHeight="1">
      <c r="A19" s="10">
        <v>2018</v>
      </c>
      <c r="B19" s="34">
        <v>36014718.700000003</v>
      </c>
      <c r="D19" s="52"/>
      <c r="E19" s="37"/>
      <c r="F19" s="52"/>
    </row>
    <row r="20" spans="1:6" ht="15" customHeight="1">
      <c r="A20" s="10">
        <v>2019</v>
      </c>
      <c r="B20" s="34">
        <v>36094025.100000001</v>
      </c>
      <c r="D20" s="24"/>
      <c r="E20" s="37"/>
      <c r="F20" s="52"/>
    </row>
    <row r="21" spans="1:6" ht="15" customHeight="1">
      <c r="A21" s="10" t="s">
        <v>101</v>
      </c>
      <c r="B21" s="34">
        <v>36495246.100000001</v>
      </c>
      <c r="D21" s="34"/>
      <c r="E21" s="37"/>
      <c r="F21" s="52"/>
    </row>
    <row r="22" spans="1:6" ht="15" customHeight="1">
      <c r="A22" s="10" t="s">
        <v>109</v>
      </c>
      <c r="B22" s="34">
        <v>40326625.899999999</v>
      </c>
      <c r="D22" s="34"/>
      <c r="E22" s="37"/>
      <c r="F22" s="52"/>
    </row>
    <row r="23" spans="1:6" ht="15" customHeight="1">
      <c r="A23" s="16" t="s">
        <v>112</v>
      </c>
      <c r="B23" s="35">
        <v>44810030.600000001</v>
      </c>
      <c r="E23" s="37"/>
    </row>
    <row r="24" spans="1:6" ht="15" customHeight="1">
      <c r="E24" s="51"/>
    </row>
    <row r="25" spans="1:6" ht="15" customHeight="1">
      <c r="A25" s="1" t="s">
        <v>43</v>
      </c>
      <c r="B25" s="25"/>
    </row>
    <row r="26" spans="1:6" ht="15" customHeight="1">
      <c r="A26" s="19" t="s">
        <v>84</v>
      </c>
      <c r="B26" s="24"/>
    </row>
    <row r="27" spans="1:6" ht="15" customHeight="1">
      <c r="B27" s="26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PIB cultural</vt:lpstr>
      <vt:lpstr>Valor agregado</vt:lpstr>
      <vt:lpstr>Producción cultural</vt:lpstr>
      <vt:lpstr>Empleo cultural</vt:lpstr>
      <vt:lpstr>Empresas y establecimientos</vt:lpstr>
      <vt:lpstr>Comercio exterior cultural</vt:lpstr>
      <vt:lpstr>Ocupados Costa Rica</vt:lpstr>
      <vt:lpstr>TC</vt:lpstr>
      <vt:lpstr>PIB Costa Rica</vt:lpstr>
      <vt:lpstr>'Comercio exterior cultural'!Área_de_impresión</vt:lpstr>
      <vt:lpstr>'Empleo cultural'!Área_de_impresión</vt:lpstr>
      <vt:lpstr>'Empresas y establecimientos'!Área_de_impresión</vt:lpstr>
      <vt:lpstr>'PIB Costa Rica'!Área_de_impresión</vt:lpstr>
      <vt:lpstr>'PIB cultural'!Área_de_impresión</vt:lpstr>
      <vt:lpstr>'Producción cultural'!Área_de_impresión</vt:lpstr>
      <vt:lpstr>'Valor agregado'!Área_de_impresión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 Audiovisual</dc:creator>
  <cp:lastModifiedBy>Monica Salazar Herrera</cp:lastModifiedBy>
  <cp:lastPrinted>2017-11-30T14:32:45Z</cp:lastPrinted>
  <dcterms:created xsi:type="dcterms:W3CDTF">2014-10-13T19:14:34Z</dcterms:created>
  <dcterms:modified xsi:type="dcterms:W3CDTF">2026-05-14T15:23:05Z</dcterms:modified>
</cp:coreProperties>
</file>